
<file path=[Content_Types].xml><?xml version="1.0" encoding="utf-8"?>
<Types xmlns="http://schemas.openxmlformats.org/package/2006/content-types"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activeX/activeX39.xml" ContentType="application/vnd.ms-office.activeX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7.xml" ContentType="application/vnd.ms-office.activeX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42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activeX/activeX8.xml" ContentType="application/vnd.ms-office.activeX+xml"/>
  <Override PartName="/xl/activeX/activeX29.xml" ContentType="application/vnd.ms-office.activeX+xml"/>
  <Override PartName="/xl/activeX/activeX38.xml" ContentType="application/vnd.ms-office.activeX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activeX/activeX6.xml" ContentType="application/vnd.ms-office.activeX+xml"/>
  <Default Extension="emf" ContentType="image/x-emf"/>
  <Override PartName="/xl/activeX/activeX18.xml" ContentType="application/vnd.ms-office.activeX+xml"/>
  <Override PartName="/xl/activeX/activeX27.xml" ContentType="application/vnd.ms-office.activeX+xml"/>
  <Override PartName="/xl/activeX/activeX36.xml" ContentType="application/vnd.ms-office.activeX+xml"/>
  <Default Extension="jpeg" ContentType="image/jpeg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/>
  <bookViews>
    <workbookView xWindow="9645" yWindow="1830" windowWidth="14805" windowHeight="7470" tabRatio="694"/>
  </bookViews>
  <sheets>
    <sheet name="Title" sheetId="15" r:id="rId1"/>
    <sheet name="Game" sheetId="1" state="hidden" r:id="rId2"/>
    <sheet name="Variables" sheetId="2" state="veryHidden" r:id="rId3"/>
    <sheet name="Fame" sheetId="3" state="veryHidden" r:id="rId4"/>
    <sheet name="Titles" sheetId="8" state="veryHidden" r:id="rId5"/>
    <sheet name="Items" sheetId="4" state="veryHidden" r:id="rId6"/>
    <sheet name="EpicItems" sheetId="13" state="veryHidden" r:id="rId7"/>
    <sheet name="MonsterDB" sheetId="5" state="veryHidden" r:id="rId8"/>
    <sheet name="MonsterSkill" sheetId="6" state="veryHidden" r:id="rId9"/>
    <sheet name="Hall of Fame" sheetId="7" state="hidden" r:id="rId10"/>
    <sheet name="EndGameMonsters" sheetId="9" state="veryHidden" r:id="rId11"/>
    <sheet name="Spells" sheetId="12" state="veryHidden" r:id="rId12"/>
    <sheet name="Achievements" sheetId="10" state="hidden" r:id="rId13"/>
    <sheet name="Statistics" sheetId="14" state="hidden" r:id="rId14"/>
  </sheets>
  <definedNames>
    <definedName name="ArenaArea">Game!$A$1:$AZ$23</definedName>
    <definedName name="rngPlayerHP">Game!$AF$5</definedName>
  </definedNames>
  <calcPr calcId="124519"/>
</workbook>
</file>

<file path=xl/calcChain.xml><?xml version="1.0" encoding="utf-8"?>
<calcChain xmlns="http://schemas.openxmlformats.org/spreadsheetml/2006/main">
  <c r="B52" i="2"/>
  <c r="B53"/>
  <c r="E2" i="9"/>
  <c r="G51" i="6"/>
  <c r="F51" l="1"/>
  <c r="E51" s="1"/>
  <c r="D51"/>
  <c r="C51" l="1"/>
  <c r="B51"/>
  <c r="A51"/>
  <c r="G50"/>
  <c r="F50" l="1"/>
  <c r="E50" s="1"/>
  <c r="D50"/>
  <c r="C50"/>
  <c r="B50"/>
  <c r="A50"/>
  <c r="G49"/>
  <c r="F49" l="1"/>
  <c r="E49" s="1"/>
  <c r="D49"/>
  <c r="C49"/>
  <c r="B49"/>
  <c r="A49"/>
  <c r="G48"/>
  <c r="F48"/>
  <c r="E48" s="1"/>
  <c r="D48"/>
  <c r="C48"/>
  <c r="B48"/>
  <c r="A48"/>
  <c r="G47"/>
  <c r="F47"/>
  <c r="E47" s="1"/>
  <c r="D47"/>
  <c r="C47" l="1"/>
  <c r="B47" l="1"/>
  <c r="A47"/>
  <c r="G46"/>
  <c r="F46"/>
  <c r="E46" s="1"/>
  <c r="D46"/>
  <c r="C46"/>
  <c r="B46" l="1"/>
  <c r="A46" l="1"/>
  <c r="G45"/>
  <c r="F45"/>
  <c r="E45" s="1"/>
  <c r="D45"/>
  <c r="C45"/>
  <c r="B45"/>
  <c r="A45"/>
  <c r="G44" l="1"/>
  <c r="F44"/>
  <c r="E44" s="1"/>
  <c r="D44"/>
  <c r="C44"/>
  <c r="B44"/>
  <c r="A44"/>
  <c r="G43"/>
  <c r="F43" l="1"/>
  <c r="E43" s="1"/>
  <c r="D43"/>
  <c r="C43"/>
  <c r="B43"/>
  <c r="A43"/>
  <c r="G42"/>
  <c r="F42" l="1"/>
  <c r="E42" s="1"/>
  <c r="D42"/>
  <c r="C42"/>
  <c r="B42"/>
  <c r="A42"/>
  <c r="G41"/>
  <c r="F41" l="1"/>
  <c r="E41" s="1"/>
  <c r="D41"/>
  <c r="C41"/>
  <c r="B41"/>
  <c r="A41"/>
  <c r="G40"/>
  <c r="F40"/>
  <c r="E40" s="1"/>
  <c r="D40"/>
  <c r="C40"/>
  <c r="B40"/>
  <c r="A40"/>
  <c r="G39"/>
  <c r="F39"/>
  <c r="E39" s="1"/>
  <c r="D39"/>
  <c r="C39" l="1"/>
  <c r="B39"/>
  <c r="A39"/>
  <c r="G38"/>
  <c r="F38"/>
  <c r="E38" s="1"/>
  <c r="D38"/>
  <c r="C38" l="1"/>
  <c r="B38" l="1"/>
  <c r="A38" l="1"/>
  <c r="G37"/>
  <c r="F37"/>
  <c r="E37" s="1"/>
  <c r="D37"/>
  <c r="C37"/>
  <c r="B37"/>
  <c r="A37"/>
  <c r="G36" l="1"/>
  <c r="F36"/>
  <c r="E36" s="1"/>
  <c r="D36"/>
  <c r="C36"/>
  <c r="B36"/>
  <c r="A36"/>
  <c r="G35"/>
  <c r="F35" l="1"/>
  <c r="E35" s="1"/>
  <c r="D35"/>
  <c r="C35"/>
  <c r="B35"/>
  <c r="A35"/>
  <c r="G34"/>
  <c r="F34" l="1"/>
  <c r="E34" s="1"/>
  <c r="D34"/>
  <c r="C34"/>
  <c r="B34"/>
  <c r="A34"/>
  <c r="G33"/>
  <c r="F33" l="1"/>
  <c r="E33" s="1"/>
  <c r="D33"/>
  <c r="C33"/>
  <c r="B33"/>
  <c r="A33"/>
  <c r="G32"/>
  <c r="F32"/>
  <c r="E32" s="1"/>
  <c r="D32"/>
  <c r="C32"/>
  <c r="B32"/>
  <c r="A32"/>
  <c r="G31"/>
  <c r="F31"/>
  <c r="E31" s="1"/>
  <c r="D31"/>
  <c r="C31" l="1"/>
  <c r="B31"/>
  <c r="A31"/>
  <c r="G30"/>
  <c r="F30"/>
  <c r="E30" s="1"/>
  <c r="D30"/>
  <c r="C30" l="1"/>
  <c r="B30"/>
  <c r="A30"/>
  <c r="G29"/>
  <c r="F29"/>
  <c r="E29" s="1"/>
  <c r="D29"/>
  <c r="C29"/>
  <c r="B29"/>
  <c r="A29" s="1"/>
  <c r="G28"/>
  <c r="F28" l="1"/>
  <c r="E28" s="1"/>
  <c r="D28" l="1"/>
  <c r="C28" s="1"/>
  <c r="B28"/>
  <c r="A28" l="1"/>
  <c r="G27"/>
  <c r="F27"/>
  <c r="E27" s="1"/>
  <c r="D27"/>
  <c r="C27"/>
  <c r="B27" s="1"/>
  <c r="A27"/>
  <c r="G26" l="1"/>
  <c r="F26" s="1"/>
  <c r="E26" s="1"/>
  <c r="D26" s="1"/>
  <c r="C26"/>
  <c r="B26"/>
  <c r="A26"/>
  <c r="G25"/>
  <c r="F25" s="1"/>
  <c r="E25" s="1"/>
  <c r="D25" s="1"/>
  <c r="C25"/>
  <c r="B25"/>
  <c r="A25"/>
  <c r="G24" s="1"/>
  <c r="F24"/>
  <c r="E24" s="1"/>
  <c r="D24" l="1"/>
  <c r="C24" s="1"/>
  <c r="B24" l="1"/>
  <c r="A24"/>
  <c r="G23" l="1"/>
  <c r="F23"/>
  <c r="E23" s="1"/>
  <c r="D23" s="1"/>
  <c r="C23"/>
  <c r="B23" s="1"/>
  <c r="A23" l="1"/>
  <c r="G22"/>
  <c r="F22"/>
  <c r="E22" s="1"/>
  <c r="D22"/>
  <c r="C22"/>
  <c r="B22" s="1"/>
  <c r="A22"/>
  <c r="G21"/>
  <c r="F21"/>
  <c r="E21" s="1"/>
  <c r="D21"/>
  <c r="C21"/>
  <c r="B21"/>
  <c r="G20"/>
  <c r="F20"/>
  <c r="E20" s="1"/>
  <c r="D20"/>
  <c r="C20"/>
  <c r="B20"/>
  <c r="G19"/>
  <c r="F19"/>
  <c r="E19" s="1"/>
  <c r="D19"/>
  <c r="C19"/>
  <c r="B19"/>
  <c r="G18"/>
  <c r="F18"/>
  <c r="E18" s="1"/>
  <c r="D18"/>
  <c r="C18"/>
  <c r="B18"/>
  <c r="G17"/>
  <c r="F17"/>
  <c r="E17" s="1"/>
  <c r="D17"/>
  <c r="C17"/>
  <c r="B17"/>
  <c r="G16"/>
  <c r="F16"/>
  <c r="E16" s="1"/>
  <c r="D16"/>
  <c r="C16"/>
  <c r="B16"/>
  <c r="G15"/>
  <c r="F15"/>
  <c r="E15" s="1"/>
  <c r="D15"/>
  <c r="C15"/>
  <c r="B15"/>
  <c r="G14"/>
  <c r="F14"/>
  <c r="E14" s="1"/>
  <c r="D14"/>
  <c r="C14"/>
  <c r="B14"/>
  <c r="G13"/>
  <c r="F13"/>
  <c r="E13" s="1"/>
  <c r="D13"/>
  <c r="C13"/>
  <c r="B13"/>
  <c r="G12" l="1"/>
  <c r="F12"/>
  <c r="E12" s="1"/>
  <c r="D12"/>
  <c r="C12"/>
  <c r="B12"/>
  <c r="G11"/>
  <c r="F11"/>
  <c r="E11" s="1"/>
  <c r="D11"/>
  <c r="C11"/>
  <c r="B11"/>
  <c r="G10"/>
  <c r="F10"/>
  <c r="E10" s="1"/>
  <c r="D10"/>
  <c r="C10"/>
  <c r="B10"/>
  <c r="G9"/>
  <c r="F9"/>
  <c r="E9" s="1"/>
  <c r="D9"/>
  <c r="C9"/>
  <c r="B9"/>
  <c r="G8"/>
  <c r="F8"/>
  <c r="E8" s="1"/>
  <c r="D8"/>
  <c r="C8"/>
  <c r="B8"/>
  <c r="G7"/>
  <c r="F7"/>
  <c r="E7" s="1"/>
  <c r="D7"/>
  <c r="C7"/>
  <c r="B7"/>
  <c r="G6"/>
  <c r="F6"/>
  <c r="E6"/>
  <c r="D6"/>
  <c r="C6"/>
  <c r="B6"/>
  <c r="G5"/>
  <c r="F5"/>
  <c r="E5" s="1"/>
  <c r="D5"/>
  <c r="C5"/>
  <c r="B5"/>
  <c r="G4"/>
  <c r="F4"/>
  <c r="E4" s="1"/>
  <c r="D4"/>
  <c r="C4"/>
  <c r="B4"/>
  <c r="G3"/>
  <c r="F3"/>
  <c r="E3" s="1"/>
  <c r="D3"/>
  <c r="C3"/>
  <c r="B3"/>
  <c r="G2"/>
  <c r="F2"/>
  <c r="E2" s="1"/>
  <c r="D2"/>
  <c r="C2"/>
  <c r="B2"/>
  <c r="M59" i="5"/>
  <c r="L59"/>
  <c r="M58"/>
  <c r="L58"/>
  <c r="M53"/>
  <c r="L53"/>
  <c r="M52"/>
  <c r="L52"/>
  <c r="M51"/>
  <c r="L51"/>
  <c r="M49"/>
  <c r="L49"/>
  <c r="M48"/>
  <c r="L48"/>
  <c r="M46"/>
  <c r="L46"/>
  <c r="M45"/>
  <c r="L45"/>
  <c r="M44"/>
  <c r="L44"/>
  <c r="M41"/>
  <c r="L41"/>
  <c r="M40"/>
  <c r="L40"/>
  <c r="M39"/>
  <c r="L39"/>
  <c r="M37"/>
  <c r="L37"/>
  <c r="L35"/>
  <c r="M33"/>
  <c r="L33"/>
  <c r="M32"/>
  <c r="L32"/>
  <c r="M27"/>
  <c r="L27"/>
  <c r="M23"/>
  <c r="L23"/>
  <c r="M17"/>
  <c r="L17"/>
  <c r="M14"/>
  <c r="L14"/>
  <c r="M10"/>
  <c r="L10"/>
  <c r="M9"/>
  <c r="L9"/>
  <c r="E32" i="4" s="1"/>
  <c r="C32" s="1"/>
  <c r="B32" s="1"/>
  <c r="A32"/>
  <c r="C31" s="1"/>
  <c r="B31" s="1"/>
  <c r="E30" s="1"/>
  <c r="C30" s="1"/>
  <c r="B30" s="1"/>
  <c r="A30"/>
  <c r="F29"/>
  <c r="E29" s="1"/>
  <c r="D29"/>
  <c r="C29" s="1"/>
  <c r="B29"/>
  <c r="A29"/>
  <c r="F28"/>
  <c r="E28" s="1"/>
  <c r="C28" s="1"/>
  <c r="B28"/>
  <c r="F27"/>
  <c r="E27" s="1"/>
  <c r="D27"/>
  <c r="C27" s="1"/>
  <c r="B27"/>
  <c r="A27"/>
  <c r="C26" s="1"/>
  <c r="A26"/>
  <c r="C25" s="1"/>
  <c r="C24" s="1"/>
  <c r="A24"/>
  <c r="F23" s="1"/>
  <c r="E23" s="1"/>
  <c r="D23"/>
  <c r="C23" s="1"/>
  <c r="A23"/>
  <c r="F22" s="1"/>
  <c r="E22" s="1"/>
  <c r="C22" s="1"/>
  <c r="F21" s="1"/>
  <c r="E21" s="1"/>
  <c r="D21"/>
  <c r="C21" s="1"/>
  <c r="A21"/>
  <c r="F20" s="1"/>
  <c r="E20" s="1"/>
  <c r="D20"/>
  <c r="C20" s="1"/>
  <c r="A20" l="1"/>
  <c r="F19" s="1"/>
  <c r="E19" s="1"/>
  <c r="C19" s="1"/>
  <c r="F18" s="1"/>
  <c r="E18" s="1"/>
  <c r="D18"/>
  <c r="C18" s="1"/>
  <c r="A18"/>
  <c r="F17"/>
  <c r="E17"/>
  <c r="D17"/>
  <c r="C17"/>
  <c r="A17"/>
  <c r="F16"/>
  <c r="E16"/>
  <c r="C16"/>
  <c r="F15"/>
  <c r="E15"/>
  <c r="D15"/>
  <c r="C15"/>
  <c r="A15"/>
  <c r="D14"/>
  <c r="A14"/>
  <c r="D12"/>
  <c r="A12"/>
  <c r="D11"/>
  <c r="A11"/>
  <c r="D9"/>
  <c r="A9"/>
  <c r="F3"/>
  <c r="C3"/>
  <c r="C51" i="3" s="1"/>
  <c r="A51" s="1"/>
  <c r="C50" s="1"/>
  <c r="A50" s="1"/>
  <c r="C49" s="1"/>
  <c r="A49" s="1"/>
  <c r="C48" s="1"/>
  <c r="A48" s="1"/>
  <c r="C47" s="1"/>
  <c r="A47" s="1"/>
  <c r="C46" s="1"/>
  <c r="A46" s="1"/>
  <c r="C45" s="1"/>
  <c r="A45" s="1"/>
  <c r="C44" s="1"/>
  <c r="A44" s="1"/>
  <c r="C43" s="1"/>
  <c r="A43" s="1"/>
  <c r="C42" s="1"/>
  <c r="A42" s="1"/>
  <c r="C41" s="1"/>
  <c r="A41" s="1"/>
  <c r="C40" s="1"/>
  <c r="A40" s="1"/>
  <c r="C39" s="1"/>
  <c r="A39" s="1"/>
  <c r="C38" s="1"/>
  <c r="A38" s="1"/>
  <c r="C37" s="1"/>
  <c r="A37" s="1"/>
  <c r="C36" s="1"/>
  <c r="A36" s="1"/>
  <c r="C35" s="1"/>
  <c r="A35" s="1"/>
  <c r="C34" s="1"/>
  <c r="A34" s="1"/>
  <c r="C33" s="1"/>
  <c r="A33" s="1"/>
  <c r="C32" s="1"/>
  <c r="A32" s="1"/>
  <c r="C31" s="1"/>
  <c r="A31" s="1"/>
  <c r="C30" s="1"/>
  <c r="A30" s="1"/>
  <c r="C29" s="1"/>
  <c r="A29" s="1"/>
  <c r="C28" s="1"/>
  <c r="A28" s="1"/>
  <c r="C27" s="1"/>
  <c r="A27" s="1"/>
  <c r="C26" s="1"/>
  <c r="A26" s="1"/>
  <c r="C25" s="1"/>
  <c r="A25" s="1"/>
  <c r="C24" s="1"/>
  <c r="A24" s="1"/>
  <c r="C23" s="1"/>
  <c r="A23" s="1"/>
  <c r="C22" s="1"/>
  <c r="A22" s="1"/>
  <c r="C21" s="1"/>
  <c r="A21" s="1"/>
  <c r="C20" s="1"/>
  <c r="A20" s="1"/>
  <c r="C19" s="1"/>
  <c r="A19" s="1"/>
  <c r="C18" s="1"/>
  <c r="A18" s="1"/>
  <c r="C17" s="1"/>
  <c r="A17" s="1"/>
  <c r="C16" s="1"/>
  <c r="A16" s="1"/>
  <c r="C15" s="1"/>
  <c r="A15" s="1"/>
  <c r="C14" s="1"/>
  <c r="A14" s="1"/>
  <c r="C13" s="1"/>
  <c r="A13" s="1"/>
  <c r="C12" s="1"/>
  <c r="A12" s="1"/>
  <c r="C11" s="1"/>
  <c r="A11" s="1"/>
  <c r="C10" s="1"/>
  <c r="A10" s="1"/>
  <c r="C9" s="1"/>
  <c r="A9" s="1"/>
  <c r="C8" s="1"/>
  <c r="A8" s="1"/>
  <c r="C7" s="1"/>
  <c r="A7" s="1"/>
  <c r="C6" s="1"/>
  <c r="A6" s="1"/>
  <c r="C5" s="1"/>
  <c r="A5" s="1"/>
  <c r="C4"/>
  <c r="A4"/>
  <c r="C3" s="1"/>
  <c r="A3"/>
  <c r="C2"/>
  <c r="AR16" i="1"/>
  <c r="AJ6"/>
  <c r="AG12"/>
  <c r="AN11"/>
  <c r="AG11"/>
  <c r="AN10"/>
  <c r="AG10"/>
  <c r="AN9"/>
  <c r="AG9"/>
  <c r="AG8"/>
  <c r="AV6"/>
  <c r="AR6"/>
  <c r="AF6"/>
  <c r="AV5"/>
  <c r="AR5"/>
  <c r="AJ5"/>
  <c r="AF5"/>
  <c r="AR4"/>
  <c r="AG4"/>
  <c r="AR3"/>
  <c r="AG3"/>
  <c r="AG2"/>
  <c r="AE16" l="1"/>
</calcChain>
</file>

<file path=xl/sharedStrings.xml><?xml version="1.0" encoding="utf-8"?>
<sst xmlns="http://schemas.openxmlformats.org/spreadsheetml/2006/main" count="1903" uniqueCount="891">
  <si>
    <t>XX</t>
  </si>
  <si>
    <t>PlayerPositionRow</t>
  </si>
  <si>
    <t>PlayerPositionColumn</t>
  </si>
  <si>
    <t>MonsterPositionRow</t>
  </si>
  <si>
    <t>MonsterPositionColumn</t>
  </si>
  <si>
    <t>PlayerCell</t>
  </si>
  <si>
    <t>MonsterCell</t>
  </si>
  <si>
    <t>Level</t>
  </si>
  <si>
    <t>Fame</t>
  </si>
  <si>
    <t>Cumulative</t>
  </si>
  <si>
    <t>Title</t>
  </si>
  <si>
    <t>Skirmisher</t>
  </si>
  <si>
    <t>Duelist</t>
  </si>
  <si>
    <t>Gladiator</t>
  </si>
  <si>
    <t>Champion</t>
  </si>
  <si>
    <t>None</t>
  </si>
  <si>
    <t>Title:</t>
  </si>
  <si>
    <t>Name:</t>
  </si>
  <si>
    <t>Level:</t>
  </si>
  <si>
    <t>Fame:</t>
  </si>
  <si>
    <t>/</t>
  </si>
  <si>
    <t>PlayerTitle</t>
  </si>
  <si>
    <t>PlayerName</t>
  </si>
  <si>
    <t>PlayerLevel</t>
  </si>
  <si>
    <t>PlayerFame</t>
  </si>
  <si>
    <t>PlayerTargetFame</t>
  </si>
  <si>
    <t>PlayerAttack</t>
  </si>
  <si>
    <t>PlayerDefense</t>
  </si>
  <si>
    <t>PlayerLuck</t>
  </si>
  <si>
    <t>PlayerAvailablePoints</t>
  </si>
  <si>
    <t>Attack:</t>
  </si>
  <si>
    <t>Defense:</t>
  </si>
  <si>
    <t>Luck:</t>
  </si>
  <si>
    <t>Available Points:</t>
  </si>
  <si>
    <t>Health:</t>
  </si>
  <si>
    <t>PlayerHealth</t>
  </si>
  <si>
    <t>PlayerMaxHealth</t>
  </si>
  <si>
    <t>Condition:</t>
  </si>
  <si>
    <t>PlayerCondition</t>
  </si>
  <si>
    <t>Energy:</t>
  </si>
  <si>
    <t>Abilities:</t>
  </si>
  <si>
    <t>Accuracy:</t>
  </si>
  <si>
    <t>PlayerAccuracy</t>
  </si>
  <si>
    <t>Melee:</t>
  </si>
  <si>
    <t>Ranged:</t>
  </si>
  <si>
    <t>Bare Hands</t>
  </si>
  <si>
    <t>Small Rock</t>
  </si>
  <si>
    <t>Bite</t>
  </si>
  <si>
    <t>PlayerMeleeWeapon</t>
  </si>
  <si>
    <t>PlayerRangedWeapon</t>
  </si>
  <si>
    <t>Immune to Ranged Attacks</t>
  </si>
  <si>
    <t>Name</t>
  </si>
  <si>
    <t>Tier</t>
  </si>
  <si>
    <t>Ranged</t>
  </si>
  <si>
    <t>Melee</t>
  </si>
  <si>
    <t>MinLevel</t>
  </si>
  <si>
    <t>MaxLevel</t>
  </si>
  <si>
    <t>Ability1</t>
  </si>
  <si>
    <t>Ability2</t>
  </si>
  <si>
    <t>Ability3</t>
  </si>
  <si>
    <t>Spider</t>
  </si>
  <si>
    <t>Garden Snake</t>
  </si>
  <si>
    <t>Boxing Glove</t>
  </si>
  <si>
    <t>Brass Knuckles</t>
  </si>
  <si>
    <t>Shovel</t>
  </si>
  <si>
    <t>Large Rock</t>
  </si>
  <si>
    <t>Heavy Rock</t>
  </si>
  <si>
    <t>Throwing Knife</t>
  </si>
  <si>
    <t>Crowbar</t>
  </si>
  <si>
    <t>Baseball Bat</t>
  </si>
  <si>
    <t>Boomerang</t>
  </si>
  <si>
    <t>Scorpion</t>
  </si>
  <si>
    <t>Chance to Poison</t>
  </si>
  <si>
    <t>Katana</t>
  </si>
  <si>
    <t>Chance to Heal</t>
  </si>
  <si>
    <t>Chance to Stun</t>
  </si>
  <si>
    <t>BASE HP</t>
  </si>
  <si>
    <t>PlayerHeals</t>
  </si>
  <si>
    <t>PlayerMeleeDMG</t>
  </si>
  <si>
    <t>PlayerRangedDMG</t>
  </si>
  <si>
    <t>MonsterName</t>
  </si>
  <si>
    <t>MonsterEnergy</t>
  </si>
  <si>
    <t>MonsterHealth</t>
  </si>
  <si>
    <t>MonsterAbility1</t>
  </si>
  <si>
    <t>MonsterAbility2</t>
  </si>
  <si>
    <t>MonsterAbility3</t>
  </si>
  <si>
    <t>MonsterMaxHealth</t>
  </si>
  <si>
    <t>MonsterMaxEnergy</t>
  </si>
  <si>
    <t>BASE FAME</t>
  </si>
  <si>
    <t>MonsterMeleeWeapon</t>
  </si>
  <si>
    <t>MonsterRangedWeapon</t>
  </si>
  <si>
    <t>MonsterCondition</t>
  </si>
  <si>
    <t>Energy</t>
  </si>
  <si>
    <t>LN(X)</t>
  </si>
  <si>
    <t>MonsterFame</t>
  </si>
  <si>
    <t>MonsterLevel</t>
  </si>
  <si>
    <t>DMG</t>
  </si>
  <si>
    <t>Bee</t>
  </si>
  <si>
    <t>Sting</t>
  </si>
  <si>
    <t>Melee DMG</t>
  </si>
  <si>
    <t>Ranged Dmg</t>
  </si>
  <si>
    <t>MonsterMeleeDMG</t>
  </si>
  <si>
    <t>MonsterRangedDMG</t>
  </si>
  <si>
    <t>Wasp</t>
  </si>
  <si>
    <t>Hornet</t>
  </si>
  <si>
    <t>Black Widow Spider</t>
  </si>
  <si>
    <t>Tarantula</t>
  </si>
  <si>
    <t>Angry Cat</t>
  </si>
  <si>
    <t>Angry Dog</t>
  </si>
  <si>
    <t>PlayerRangedRange</t>
  </si>
  <si>
    <t>Boss1Defeated</t>
  </si>
  <si>
    <t>Boss2Defeated</t>
  </si>
  <si>
    <t>Boss3Defeated</t>
  </si>
  <si>
    <t>Boss4Defeated</t>
  </si>
  <si>
    <t>Attack</t>
  </si>
  <si>
    <t>Defense</t>
  </si>
  <si>
    <t>Accuracy</t>
  </si>
  <si>
    <t>Luck</t>
  </si>
  <si>
    <t>Fortunate</t>
  </si>
  <si>
    <t>Mix</t>
  </si>
  <si>
    <t>Lucky</t>
  </si>
  <si>
    <t>Magical</t>
  </si>
  <si>
    <t>Vicious</t>
  </si>
  <si>
    <t>Brutal</t>
  </si>
  <si>
    <t>Merciless</t>
  </si>
  <si>
    <t>Balance</t>
  </si>
  <si>
    <t>Warrior</t>
  </si>
  <si>
    <t>Soldier</t>
  </si>
  <si>
    <t>Knight</t>
  </si>
  <si>
    <t>Lord</t>
  </si>
  <si>
    <t>Sturdy</t>
  </si>
  <si>
    <t>Strong</t>
  </si>
  <si>
    <t>Glorious</t>
  </si>
  <si>
    <t>Immortal</t>
  </si>
  <si>
    <t>Marksman</t>
  </si>
  <si>
    <t>Coordinated</t>
  </si>
  <si>
    <t>Sniper</t>
  </si>
  <si>
    <t>Assassin</t>
  </si>
  <si>
    <t>The One</t>
  </si>
  <si>
    <t>RNG</t>
  </si>
  <si>
    <t>Anaconda</t>
  </si>
  <si>
    <t>King Cobra</t>
  </si>
  <si>
    <t>Dire Wolf</t>
  </si>
  <si>
    <t>Wild Koala</t>
  </si>
  <si>
    <t>Claw</t>
  </si>
  <si>
    <t>Grizzly Bear</t>
  </si>
  <si>
    <t>Fast</t>
  </si>
  <si>
    <t>Chance to Dodge</t>
  </si>
  <si>
    <t>Chance to Teleport</t>
  </si>
  <si>
    <t>Flaming Corpse</t>
  </si>
  <si>
    <t>Immune to Fire</t>
  </si>
  <si>
    <t>CurrentArena</t>
  </si>
  <si>
    <t>Chance to Wound</t>
  </si>
  <si>
    <t>Bunny</t>
  </si>
  <si>
    <t>PlayerMeleeWeaponTier</t>
  </si>
  <si>
    <t>PlayerRangedWeaponTier</t>
  </si>
  <si>
    <t>Elephant</t>
  </si>
  <si>
    <t>Tusks</t>
  </si>
  <si>
    <t>Enraged Rhino</t>
  </si>
  <si>
    <t>Horn</t>
  </si>
  <si>
    <t>Armored Elephant</t>
  </si>
  <si>
    <t>Armored Rhino</t>
  </si>
  <si>
    <t>Vulture</t>
  </si>
  <si>
    <t>Diseased Vulture</t>
  </si>
  <si>
    <t>MonsterRangedRange</t>
  </si>
  <si>
    <t>Angry Monkey</t>
  </si>
  <si>
    <t>Feces</t>
  </si>
  <si>
    <t>Skunk</t>
  </si>
  <si>
    <t>Musk</t>
  </si>
  <si>
    <t>Poison Dart Frog</t>
  </si>
  <si>
    <t>Exist</t>
  </si>
  <si>
    <t>Giant Squid</t>
  </si>
  <si>
    <t>Tentacle</t>
  </si>
  <si>
    <t>Ink</t>
  </si>
  <si>
    <t>Weak</t>
  </si>
  <si>
    <t>Ability1 (stats)</t>
  </si>
  <si>
    <t>Ability2 (proc)</t>
  </si>
  <si>
    <t>Ability3 (ability)</t>
  </si>
  <si>
    <t>Possible Combinations:</t>
  </si>
  <si>
    <t>Fire Trail</t>
  </si>
  <si>
    <t>Brawler</t>
  </si>
  <si>
    <t>PlayerConditionTurns</t>
  </si>
  <si>
    <t>MonsterConditionTurns</t>
  </si>
  <si>
    <t>Chance to Defend</t>
  </si>
  <si>
    <t>Chance to Critical</t>
  </si>
  <si>
    <t>PlayerConditionString</t>
  </si>
  <si>
    <t>MonsterConditionString</t>
  </si>
  <si>
    <t>Note: Not an actual variable. Does not need to be saved to memory</t>
  </si>
  <si>
    <t>Immune to Spells</t>
  </si>
  <si>
    <t>Life Leech</t>
  </si>
  <si>
    <t>Reflects Damage</t>
  </si>
  <si>
    <t>Cheetah</t>
  </si>
  <si>
    <t>Hyena</t>
  </si>
  <si>
    <t>Achievement List</t>
  </si>
  <si>
    <t>Buzz-kill</t>
  </si>
  <si>
    <t>The New Empire</t>
  </si>
  <si>
    <t>Achieve level 20 using Attack.</t>
  </si>
  <si>
    <t>Achieve level 20 using Defense.</t>
  </si>
  <si>
    <t>Achieve level 20 using Accuracy.</t>
  </si>
  <si>
    <t>Achieve level 20 using Luck.</t>
  </si>
  <si>
    <t>Achieve level 20 using a balance of skills.</t>
  </si>
  <si>
    <t>Achieve level 20 using a mix of skills.</t>
  </si>
  <si>
    <t>99-Leaf Clover</t>
  </si>
  <si>
    <t>Have 99 skill points in Luck.</t>
  </si>
  <si>
    <t>Hardcore</t>
  </si>
  <si>
    <t>Achieve level 20 without investing any skill points.</t>
  </si>
  <si>
    <t>Impressive</t>
  </si>
  <si>
    <t>Ballsy</t>
  </si>
  <si>
    <t>Point-less</t>
  </si>
  <si>
    <t>Undefeated</t>
  </si>
  <si>
    <t>Vanquisher of Evil</t>
  </si>
  <si>
    <t>Charge</t>
  </si>
  <si>
    <t>Fighter</t>
  </si>
  <si>
    <t>Chance to Burn</t>
  </si>
  <si>
    <t>Rather Dashing</t>
  </si>
  <si>
    <t>Chipmunk</t>
  </si>
  <si>
    <t>Knife</t>
  </si>
  <si>
    <t>Dagger</t>
  </si>
  <si>
    <t>Sabre</t>
  </si>
  <si>
    <t>Broadsword</t>
  </si>
  <si>
    <t>Longsword</t>
  </si>
  <si>
    <t>Hand Axe</t>
  </si>
  <si>
    <t>Battle Axe</t>
  </si>
  <si>
    <t>Bowling Ball</t>
  </si>
  <si>
    <t>Crossbow</t>
  </si>
  <si>
    <t>Longbow</t>
  </si>
  <si>
    <t>Pistol</t>
  </si>
  <si>
    <t>Rifle</t>
  </si>
  <si>
    <t>Shotgun</t>
  </si>
  <si>
    <t>Grenade Launcher</t>
  </si>
  <si>
    <t>Rocket Launcher</t>
  </si>
  <si>
    <t>Grenade</t>
  </si>
  <si>
    <t>Weak Grenade</t>
  </si>
  <si>
    <t>Incendiary Grenade</t>
  </si>
  <si>
    <t>C4</t>
  </si>
  <si>
    <t>Slingshot</t>
  </si>
  <si>
    <t>Flammable</t>
  </si>
  <si>
    <t>Sorcerer</t>
  </si>
  <si>
    <t>Vulnerable to Ranged Attacks</t>
  </si>
  <si>
    <t>Vulnerable to Melee Attacks</t>
  </si>
  <si>
    <t>Zombie</t>
  </si>
  <si>
    <t>Cursed Zombie</t>
  </si>
  <si>
    <t>Skeleton Warrior</t>
  </si>
  <si>
    <t>Skeleton Archer</t>
  </si>
  <si>
    <t>Bow</t>
  </si>
  <si>
    <t>Sword</t>
  </si>
  <si>
    <t>Couch Potato</t>
  </si>
  <si>
    <t>Smells Bad</t>
  </si>
  <si>
    <t>Stained Shirt</t>
  </si>
  <si>
    <t>Indifference</t>
  </si>
  <si>
    <t>Alive?</t>
  </si>
  <si>
    <t>Spooky Ghost</t>
  </si>
  <si>
    <t>Ectoplasm</t>
  </si>
  <si>
    <t>Fear</t>
  </si>
  <si>
    <t>Lich</t>
  </si>
  <si>
    <t>Ice Bolt</t>
  </si>
  <si>
    <t>Chain</t>
  </si>
  <si>
    <t>Mummy</t>
  </si>
  <si>
    <t>Wrap</t>
  </si>
  <si>
    <t>Vampire</t>
  </si>
  <si>
    <t>Necromancer</t>
  </si>
  <si>
    <t>Wand</t>
  </si>
  <si>
    <t>Staff</t>
  </si>
  <si>
    <t>Magic Wand</t>
  </si>
  <si>
    <t>Magic Staff</t>
  </si>
  <si>
    <t>Dark Knight</t>
  </si>
  <si>
    <t>Legendary Sword</t>
  </si>
  <si>
    <t>Legendary Rock</t>
  </si>
  <si>
    <t>Vulnerable to Magic Attacks</t>
  </si>
  <si>
    <t>Immune to Magic Attacks</t>
  </si>
  <si>
    <t>Angel Summoner</t>
  </si>
  <si>
    <t>I could just summon a horde of angels to sort it out.</t>
  </si>
  <si>
    <t>Full Heal</t>
  </si>
  <si>
    <t>Unlock</t>
  </si>
  <si>
    <t>Use</t>
  </si>
  <si>
    <t>Cure Condition</t>
  </si>
  <si>
    <t>Self Spells</t>
  </si>
  <si>
    <t>Enemy Spells</t>
  </si>
  <si>
    <t>Enchant Weapon</t>
  </si>
  <si>
    <t>Shield</t>
  </si>
  <si>
    <t>Invisibility</t>
  </si>
  <si>
    <t>Immunity</t>
  </si>
  <si>
    <t>Enraged</t>
  </si>
  <si>
    <t>Arcane Torrent</t>
  </si>
  <si>
    <t>Lightning Strike</t>
  </si>
  <si>
    <t>Sap Energy</t>
  </si>
  <si>
    <t>Energy Leech</t>
  </si>
  <si>
    <t>Poison</t>
  </si>
  <si>
    <t>Curse</t>
  </si>
  <si>
    <t>Weaken</t>
  </si>
  <si>
    <t>Summon Angelic Horde</t>
  </si>
  <si>
    <t>Fire Bolt</t>
  </si>
  <si>
    <t>Thunder Storm</t>
  </si>
  <si>
    <t>Fire Ball</t>
  </si>
  <si>
    <t>Inferno</t>
  </si>
  <si>
    <t>Telekinesis</t>
  </si>
  <si>
    <t>Teleport</t>
  </si>
  <si>
    <t>Construction</t>
  </si>
  <si>
    <t>Demolition</t>
  </si>
  <si>
    <t>BloodCount</t>
  </si>
  <si>
    <t>SpellMinorHeal</t>
  </si>
  <si>
    <t>SpellFullHeal</t>
  </si>
  <si>
    <t>SpellCureCondition</t>
  </si>
  <si>
    <t>SpellEnchantWeapon</t>
  </si>
  <si>
    <t>SpellShield</t>
  </si>
  <si>
    <t>SpellInvisibility</t>
  </si>
  <si>
    <t>SpellImmunity</t>
  </si>
  <si>
    <t>SpellEnraged</t>
  </si>
  <si>
    <t>SpellArcaneTorrent</t>
  </si>
  <si>
    <t>SpellLightningStrike</t>
  </si>
  <si>
    <t>SpellPoison</t>
  </si>
  <si>
    <t>SpellCurse</t>
  </si>
  <si>
    <t>SpellWeaken</t>
  </si>
  <si>
    <t>SpellSapEnergy</t>
  </si>
  <si>
    <t>SpellEnergyLeech</t>
  </si>
  <si>
    <t>SpellSummonAngelicHorde</t>
  </si>
  <si>
    <t>SpellFireBolt</t>
  </si>
  <si>
    <t>SpellFireBall</t>
  </si>
  <si>
    <t>SpellInferno</t>
  </si>
  <si>
    <t>SpellThunderStorm</t>
  </si>
  <si>
    <t>SpellTelekinesis</t>
  </si>
  <si>
    <t>SpellTeleport</t>
  </si>
  <si>
    <t>SpellDemolition</t>
  </si>
  <si>
    <t>SpellConstruction</t>
  </si>
  <si>
    <t>Encumber</t>
  </si>
  <si>
    <t>SpellEncumber</t>
  </si>
  <si>
    <t>TutorialMode</t>
  </si>
  <si>
    <t>Minor Heal (40%)</t>
  </si>
  <si>
    <t>Reincarnation</t>
  </si>
  <si>
    <t>SpellReincarnation</t>
  </si>
  <si>
    <t>Enchant Projectile</t>
  </si>
  <si>
    <t>SpellEnchantProjectile</t>
  </si>
  <si>
    <t>Explosive Corpse</t>
  </si>
  <si>
    <t>Wight Walker</t>
  </si>
  <si>
    <t>Shadowy Figure</t>
  </si>
  <si>
    <t>Tutorial</t>
  </si>
  <si>
    <t>Dragon Whelp</t>
  </si>
  <si>
    <t>Fire Breath</t>
  </si>
  <si>
    <t>What is Dead May Never Die</t>
  </si>
  <si>
    <t>This is MY House!</t>
  </si>
  <si>
    <t>Arena Spells</t>
  </si>
  <si>
    <t>Magic Mastery</t>
  </si>
  <si>
    <t>Bloodlust</t>
  </si>
  <si>
    <t>Blood Transfusion</t>
  </si>
  <si>
    <t>Jehovah's Fitness</t>
  </si>
  <si>
    <t>Get a Blood Transfusion.</t>
  </si>
  <si>
    <t>Heavy Hitter</t>
  </si>
  <si>
    <t>Hit an enemy for 4x your weapon damage.</t>
  </si>
  <si>
    <t>Merry Fishmas!</t>
  </si>
  <si>
    <t>Slap an enemy with a fish.</t>
  </si>
  <si>
    <t>Ranged attacks</t>
  </si>
  <si>
    <t>Spells + Blood</t>
  </si>
  <si>
    <t>Introduction: Move, attacks, Enemy stats, player stats</t>
  </si>
  <si>
    <t>Leveling up</t>
  </si>
  <si>
    <t>Fire</t>
  </si>
  <si>
    <t>Arena 2</t>
  </si>
  <si>
    <t>Arena 3</t>
  </si>
  <si>
    <t>HP Block</t>
  </si>
  <si>
    <t>Imp Devil</t>
  </si>
  <si>
    <t>Pitchfork</t>
  </si>
  <si>
    <t>Hell Spawn</t>
  </si>
  <si>
    <t>Death Mauler</t>
  </si>
  <si>
    <t>Spiked Tentacles</t>
  </si>
  <si>
    <t>Long Whip</t>
  </si>
  <si>
    <t>Overseer</t>
  </si>
  <si>
    <t>Fire Lord</t>
  </si>
  <si>
    <t>Hadouken</t>
  </si>
  <si>
    <t>Bigfoot</t>
  </si>
  <si>
    <t>Massive Feet</t>
  </si>
  <si>
    <t>Balrog</t>
  </si>
  <si>
    <t>Firey Long Sword</t>
  </si>
  <si>
    <t>Firey Axe</t>
  </si>
  <si>
    <t>MagicMasteryCount</t>
  </si>
  <si>
    <t>BloodTransfusionCount</t>
  </si>
  <si>
    <t>SpellMagicMastery</t>
  </si>
  <si>
    <t>SpellBloodTransfusion</t>
  </si>
  <si>
    <t>SpellBloodlust</t>
  </si>
  <si>
    <t>SpellHadouken</t>
  </si>
  <si>
    <t>MeleeEnchantCount</t>
  </si>
  <si>
    <t>RangedEnchantCount</t>
  </si>
  <si>
    <t>BloodlustCount</t>
  </si>
  <si>
    <t>Hit an enemy for 3x your weapon damage.</t>
  </si>
  <si>
    <t>One Man Army</t>
  </si>
  <si>
    <t>Hit an enemy for 5x your weapon damage.</t>
  </si>
  <si>
    <t>EnergyLeeched</t>
  </si>
  <si>
    <t>EnergyConverted</t>
  </si>
  <si>
    <t>A Pyromaniac's Wet Dream</t>
  </si>
  <si>
    <t>Start an Inferno.</t>
  </si>
  <si>
    <t>Touch of Death</t>
  </si>
  <si>
    <t>Arena 4</t>
  </si>
  <si>
    <t>Treasure Chest</t>
  </si>
  <si>
    <t>ToDHealth</t>
  </si>
  <si>
    <t>Effect</t>
  </si>
  <si>
    <t>Prefix/Suffix</t>
  </si>
  <si>
    <t>Prefix</t>
  </si>
  <si>
    <t>of Experience</t>
  </si>
  <si>
    <t>of Knowledge</t>
  </si>
  <si>
    <t>of Lore</t>
  </si>
  <si>
    <t>Suffix</t>
  </si>
  <si>
    <t>Firey</t>
  </si>
  <si>
    <t>Burn the enemy on hit.</t>
  </si>
  <si>
    <t>Scorching</t>
  </si>
  <si>
    <t>Burn the enemy twice on hit.</t>
  </si>
  <si>
    <t>Insults</t>
  </si>
  <si>
    <t>Schadenfreude</t>
  </si>
  <si>
    <t>Angry</t>
  </si>
  <si>
    <t>Squirrel</t>
  </si>
  <si>
    <t>for Dentistry</t>
  </si>
  <si>
    <t>for Orthodontistry</t>
  </si>
  <si>
    <t>for Root Canal</t>
  </si>
  <si>
    <t>for Veterinary</t>
  </si>
  <si>
    <t>for Onychectomy</t>
  </si>
  <si>
    <t>for Tendonectomy</t>
  </si>
  <si>
    <t>of Fencing</t>
  </si>
  <si>
    <t>of Sparring</t>
  </si>
  <si>
    <t>Tire Iron</t>
  </si>
  <si>
    <t>of Swordsmanship</t>
  </si>
  <si>
    <t>Dart Gun</t>
  </si>
  <si>
    <t>Poisonous</t>
  </si>
  <si>
    <t>Blinding</t>
  </si>
  <si>
    <t>Chance to blind the enemy on hit.</t>
  </si>
  <si>
    <t>Large Trout</t>
  </si>
  <si>
    <t>Piercing</t>
  </si>
  <si>
    <t>Striking</t>
  </si>
  <si>
    <t>Sharp</t>
  </si>
  <si>
    <t>Raccoon</t>
  </si>
  <si>
    <t>Beaver</t>
  </si>
  <si>
    <t>Bat</t>
  </si>
  <si>
    <t>Wraith</t>
  </si>
  <si>
    <t>Tortured Soul</t>
  </si>
  <si>
    <t>Tears</t>
  </si>
  <si>
    <t>Skeleton Mage</t>
  </si>
  <si>
    <t>Ghoul</t>
  </si>
  <si>
    <t>Poison Lord</t>
  </si>
  <si>
    <t>Soul Destroyer</t>
  </si>
  <si>
    <t>Linked Chains</t>
  </si>
  <si>
    <t>Suicide</t>
  </si>
  <si>
    <t>Suicidal Minion</t>
  </si>
  <si>
    <t>Suicide (melee)</t>
  </si>
  <si>
    <t>Kamikaze Zombie</t>
  </si>
  <si>
    <t>Succubus</t>
  </si>
  <si>
    <t>Tainted Kiss</t>
  </si>
  <si>
    <t>Demonic Tempress</t>
  </si>
  <si>
    <t>Immortal Demon</t>
  </si>
  <si>
    <t>Fallen Angel</t>
  </si>
  <si>
    <t>Troll</t>
  </si>
  <si>
    <t>Offensive</t>
  </si>
  <si>
    <t>Attention-Starved</t>
  </si>
  <si>
    <t>Causes the enemy to bleed if the enemy is hit for more than the base weapon damage.</t>
  </si>
  <si>
    <t>Executioner</t>
  </si>
  <si>
    <t>Comfortable</t>
  </si>
  <si>
    <t>Customized</t>
  </si>
  <si>
    <t>Tailored</t>
  </si>
  <si>
    <t>TEMP</t>
  </si>
  <si>
    <t>Plunderer</t>
  </si>
  <si>
    <t>Open a Treasure Chest.</t>
  </si>
  <si>
    <t>of Leech</t>
  </si>
  <si>
    <t>Bloodthirsty</t>
  </si>
  <si>
    <t>of Chance</t>
  </si>
  <si>
    <t>of Fortune</t>
  </si>
  <si>
    <t>of Luck</t>
  </si>
  <si>
    <t>Vampiric</t>
  </si>
  <si>
    <t>Modifier</t>
  </si>
  <si>
    <t>PlayerMeleeWeaponMod</t>
  </si>
  <si>
    <t>PlayerRangedWeaponMod</t>
  </si>
  <si>
    <t>PlayerMeleeWeaponEffect</t>
  </si>
  <si>
    <t>PlayerRangedWeaponEffect</t>
  </si>
  <si>
    <t>Ninja Star</t>
  </si>
  <si>
    <t>Bloody</t>
  </si>
  <si>
    <t>Bloodstained</t>
  </si>
  <si>
    <t>Bloodsoaked</t>
  </si>
  <si>
    <t>Stackable?</t>
  </si>
  <si>
    <t>Y</t>
  </si>
  <si>
    <t>N</t>
  </si>
  <si>
    <t>MinEffect</t>
  </si>
  <si>
    <t>MaxEffect</t>
  </si>
  <si>
    <t>PlayerMeleeWeaponModStrength</t>
  </si>
  <si>
    <t>PlayerRangedWeaponModStrength</t>
  </si>
  <si>
    <t>% damage to enemies with a "Bite" attack.</t>
  </si>
  <si>
    <t>% damage to enemies with a "Claw" attack.</t>
  </si>
  <si>
    <t>% damage to enemies with a "Sword" attack.</t>
  </si>
  <si>
    <t>% damage on a critical hit.</t>
  </si>
  <si>
    <t>% critical hit chance.</t>
  </si>
  <si>
    <t>% Life Leech.</t>
  </si>
  <si>
    <t xml:space="preserve"> Blood per enemy killed.</t>
  </si>
  <si>
    <t>ItemBonusExperience</t>
  </si>
  <si>
    <t>ItemBonusBloodAward</t>
  </si>
  <si>
    <t>ItemBonusLifeLeech</t>
  </si>
  <si>
    <t>ItemBonusCriticalChance</t>
  </si>
  <si>
    <t>ItemBonusDMGWeaponLevelUp</t>
  </si>
  <si>
    <t>ItemBonusDMGCritical</t>
  </si>
  <si>
    <t>ItemBonusDMGSword</t>
  </si>
  <si>
    <t>ItemBonusDMGClaw</t>
  </si>
  <si>
    <t>ItemBonusDMGBite</t>
  </si>
  <si>
    <t>% Fame.</t>
  </si>
  <si>
    <t>Arena 5</t>
  </si>
  <si>
    <t>Random enemies, random arenas</t>
  </si>
  <si>
    <t xml:space="preserve"> damage to both weapons on level up.</t>
  </si>
  <si>
    <t>Chance to poison the enemy on hit.</t>
  </si>
  <si>
    <t>Explosive</t>
  </si>
  <si>
    <t>Causes the enemy to explode on hit.</t>
  </si>
  <si>
    <t>Gloves</t>
  </si>
  <si>
    <t>Gargoyle</t>
  </si>
  <si>
    <t>BloodAward</t>
  </si>
  <si>
    <t>I Spy</t>
  </si>
  <si>
    <t>Outfoxed</t>
  </si>
  <si>
    <t>Playboy</t>
  </si>
  <si>
    <t>Find The Secret Arena.</t>
  </si>
  <si>
    <t>Secret Santa</t>
  </si>
  <si>
    <t>SecretArena</t>
  </si>
  <si>
    <t>Fortuitous</t>
  </si>
  <si>
    <t>% item find chance.</t>
  </si>
  <si>
    <t>ItemBonusItemChance</t>
  </si>
  <si>
    <t>of Scouting</t>
  </si>
  <si>
    <t>Achieve level 35.</t>
  </si>
  <si>
    <t>Weaponsmith</t>
  </si>
  <si>
    <t>Construct a Wall.</t>
  </si>
  <si>
    <t>Blood Pays for Blood</t>
  </si>
  <si>
    <t>Can't Touch This</t>
  </si>
  <si>
    <t>The Matador</t>
  </si>
  <si>
    <t>Kill an Evil Bunny.</t>
  </si>
  <si>
    <t>Kill an enemy after exhausting it.</t>
  </si>
  <si>
    <t>Kill The Queen Bee.</t>
  </si>
  <si>
    <t>Kill The Dragon.</t>
  </si>
  <si>
    <t>Kill The Grim Reaper.</t>
  </si>
  <si>
    <t>Kill The Emperor.</t>
  </si>
  <si>
    <t>Kill Alec Trevelyan.</t>
  </si>
  <si>
    <t>Kill Swiper.</t>
  </si>
  <si>
    <t>Kill The Ultimate Evil.</t>
  </si>
  <si>
    <t>Beating a Dead Horse</t>
  </si>
  <si>
    <t>Rake</t>
  </si>
  <si>
    <t>})</t>
  </si>
  <si>
    <t>LOCKED</t>
  </si>
  <si>
    <t>Increase a Weapon's Range to 9.</t>
  </si>
  <si>
    <t>Default</t>
  </si>
  <si>
    <t>Cary Walkin</t>
  </si>
  <si>
    <t>Be Reincarnated.</t>
  </si>
  <si>
    <t>That'll Hurt in the Morning</t>
  </si>
  <si>
    <t>PinataSpawned</t>
  </si>
  <si>
    <t>Kill an Evil Piñata.</t>
  </si>
  <si>
    <t>Equip the WHACKING STICK.</t>
  </si>
  <si>
    <t>Oh Whacking Day!</t>
  </si>
  <si>
    <t>Equip A PEN.</t>
  </si>
  <si>
    <t>The Pen is Mightier</t>
  </si>
  <si>
    <t>Ach01</t>
  </si>
  <si>
    <t>Ach02</t>
  </si>
  <si>
    <t>Ach03</t>
  </si>
  <si>
    <t>Ach04</t>
  </si>
  <si>
    <t>Ach05</t>
  </si>
  <si>
    <t>Ach06</t>
  </si>
  <si>
    <t>Ach07</t>
  </si>
  <si>
    <t>Ach08</t>
  </si>
  <si>
    <t>Ach09</t>
  </si>
  <si>
    <t>Ach10</t>
  </si>
  <si>
    <t>Ach11</t>
  </si>
  <si>
    <t>Ach12</t>
  </si>
  <si>
    <t>Ach13</t>
  </si>
  <si>
    <t>Ach14</t>
  </si>
  <si>
    <t>Ach15</t>
  </si>
  <si>
    <t>Ach16</t>
  </si>
  <si>
    <t>Ach17</t>
  </si>
  <si>
    <t>Ach18</t>
  </si>
  <si>
    <t>Ach19</t>
  </si>
  <si>
    <t>Ach20</t>
  </si>
  <si>
    <t>Ach21</t>
  </si>
  <si>
    <t>Ach22</t>
  </si>
  <si>
    <t>Ach23</t>
  </si>
  <si>
    <t>Ach24</t>
  </si>
  <si>
    <t>Ach25</t>
  </si>
  <si>
    <t>Ach26</t>
  </si>
  <si>
    <t>Ach27</t>
  </si>
  <si>
    <t>Ach28</t>
  </si>
  <si>
    <t>Ach29</t>
  </si>
  <si>
    <t>Ach30</t>
  </si>
  <si>
    <t>Ach31</t>
  </si>
  <si>
    <t>Ach32</t>
  </si>
  <si>
    <t>Ach33</t>
  </si>
  <si>
    <t>Ach34</t>
  </si>
  <si>
    <t>Ach35</t>
  </si>
  <si>
    <t>Ach36</t>
  </si>
  <si>
    <t>EvilBunnySpawned</t>
  </si>
  <si>
    <t xml:space="preserve"> </t>
  </si>
  <si>
    <t>Magical Mastery Tour</t>
  </si>
  <si>
    <t>LetterPopup</t>
  </si>
  <si>
    <t>Triple Threat</t>
  </si>
  <si>
    <t>Craft an Enchanted Weapon.</t>
  </si>
  <si>
    <t>Craft a Sparkling Enchanted Weapon.</t>
  </si>
  <si>
    <t>of Draining</t>
  </si>
  <si>
    <t>of Exhaustion</t>
  </si>
  <si>
    <t xml:space="preserve"> Energy used per enemy movement.</t>
  </si>
  <si>
    <t>ItemBonusEnergyUse</t>
  </si>
  <si>
    <t>MaxLetter</t>
  </si>
  <si>
    <t>Log</t>
  </si>
  <si>
    <t>Ach37a</t>
  </si>
  <si>
    <t>Ach37b</t>
  </si>
  <si>
    <t>Ach37c</t>
  </si>
  <si>
    <t>Ach37d</t>
  </si>
  <si>
    <t>Ach37e</t>
  </si>
  <si>
    <t>Poacher</t>
  </si>
  <si>
    <t>Ach37</t>
  </si>
  <si>
    <t>Collect all 5 EASTER EGGS.</t>
  </si>
  <si>
    <t>Ach38a</t>
  </si>
  <si>
    <t>Ach38b</t>
  </si>
  <si>
    <t>Ach38c</t>
  </si>
  <si>
    <t>Ach38d</t>
  </si>
  <si>
    <t>Ach38e</t>
  </si>
  <si>
    <t>Ach38</t>
  </si>
  <si>
    <t>PlayerAvatar</t>
  </si>
  <si>
    <t>Ach38f</t>
  </si>
  <si>
    <t>Ach38g</t>
  </si>
  <si>
    <t>Ach38h</t>
  </si>
  <si>
    <t>Ach38i</t>
  </si>
  <si>
    <t>Ach38j</t>
  </si>
  <si>
    <t>Collect all 10 Emotions.</t>
  </si>
  <si>
    <t>My Emotions!!!</t>
  </si>
  <si>
    <t>Darkness Falls</t>
  </si>
  <si>
    <t>Cause an enemy to fall down a bottomless pit.</t>
  </si>
  <si>
    <t>Ach39</t>
  </si>
  <si>
    <t>© 2012-2013 Cary Walkin, CPA, CA, MBA</t>
  </si>
  <si>
    <t>PitDeath</t>
  </si>
  <si>
    <t>Chance to Knockback</t>
  </si>
  <si>
    <t>Brown Bear</t>
  </si>
  <si>
    <t>Monstrosity</t>
  </si>
  <si>
    <t>Huge Arms</t>
  </si>
  <si>
    <t>Corrupt Blacksmith</t>
  </si>
  <si>
    <t>Throwing Hammer</t>
  </si>
  <si>
    <t>LungeAttack</t>
  </si>
  <si>
    <t>Pillar1</t>
  </si>
  <si>
    <t>Pillar2</t>
  </si>
  <si>
    <t>Pillar3</t>
  </si>
  <si>
    <t>Pillar4</t>
  </si>
  <si>
    <t>FireBoltCooldownCounter</t>
  </si>
  <si>
    <t>StatTotalMoves</t>
  </si>
  <si>
    <t>StatTotalEnemiesKilled</t>
  </si>
  <si>
    <t>StatTotalBossesKilled</t>
  </si>
  <si>
    <t>StatTotalDeaths</t>
  </si>
  <si>
    <t>StatTotalHealthRecovered</t>
  </si>
  <si>
    <t>StatTotalDamageDealt</t>
  </si>
  <si>
    <t>StatTotalBloodUsed</t>
  </si>
  <si>
    <t>StatHighestDamageMeleeAttack</t>
  </si>
  <si>
    <t>StatHighestDamageRangedAttack</t>
  </si>
  <si>
    <t>StatHighestDamageMagicAttack</t>
  </si>
  <si>
    <t>StatHighestBlood</t>
  </si>
  <si>
    <t>StatHighestHealth</t>
  </si>
  <si>
    <t>Statistics</t>
  </si>
  <si>
    <t>Total Moves</t>
  </si>
  <si>
    <t>Total Enemies Killed</t>
  </si>
  <si>
    <t>Total Bosses Killed</t>
  </si>
  <si>
    <t>Total Deaths</t>
  </si>
  <si>
    <t>Total Health Recovered</t>
  </si>
  <si>
    <t>Total Damage Dealt</t>
  </si>
  <si>
    <t>Total Blood Used</t>
  </si>
  <si>
    <t>Highest Damage Melee Attack</t>
  </si>
  <si>
    <t>Highest Damage Ranged Attack</t>
  </si>
  <si>
    <t>Highest Damage Magic Attack</t>
  </si>
  <si>
    <t>Largest Amount of Blood</t>
  </si>
  <si>
    <t>Largest Amount of Health</t>
  </si>
  <si>
    <t>Total Fame Earned</t>
  </si>
  <si>
    <t>StatTotalFameEarned</t>
  </si>
  <si>
    <t>StatTotalMeleeAttacks</t>
  </si>
  <si>
    <t>StatTotalRangedAttacks</t>
  </si>
  <si>
    <t>StatTotalMagicAttacks</t>
  </si>
  <si>
    <t>Total Melee Attacks</t>
  </si>
  <si>
    <t>Total Ranged Attacks</t>
  </si>
  <si>
    <t>Total Magic Attacks</t>
  </si>
  <si>
    <t>StatTotalBloodInvested</t>
  </si>
  <si>
    <t>Total Blood Invested</t>
  </si>
  <si>
    <t>§§</t>
  </si>
  <si>
    <t>Invest 10 times in Magic Mastery.</t>
  </si>
  <si>
    <t>SpellKey1</t>
  </si>
  <si>
    <t>SpellKey2</t>
  </si>
  <si>
    <t>SpellKey3</t>
  </si>
  <si>
    <t>SpellKey4</t>
  </si>
  <si>
    <t>Ach40</t>
  </si>
  <si>
    <t>Under Pressure</t>
  </si>
  <si>
    <t>|-|</t>
  </si>
  <si>
    <t>Ach41a</t>
  </si>
  <si>
    <t>Ach41b</t>
  </si>
  <si>
    <t>Ach41c</t>
  </si>
  <si>
    <t>Ach41d</t>
  </si>
  <si>
    <t>Ach41e</t>
  </si>
  <si>
    <t>Ach41f</t>
  </si>
  <si>
    <t>Ach41g</t>
  </si>
  <si>
    <t>Ach41h</t>
  </si>
  <si>
    <t>Ach41i</t>
  </si>
  <si>
    <t>Ach41j</t>
  </si>
  <si>
    <t>Ach41k</t>
  </si>
  <si>
    <t>Ach41l</t>
  </si>
  <si>
    <t>Ach41</t>
  </si>
  <si>
    <t>Explorer</t>
  </si>
  <si>
    <t>ActiveGame</t>
  </si>
  <si>
    <t>:)</t>
  </si>
  <si>
    <t>PassiveSpellKey</t>
  </si>
  <si>
    <t>Push a Movable Wall on top of a Pressure Switch.</t>
  </si>
  <si>
    <t>KeyboardLayout</t>
  </si>
  <si>
    <t>QWERTY</t>
  </si>
  <si>
    <t>StatTotalItemsFound</t>
  </si>
  <si>
    <t xml:space="preserve">StatHighestDamageMeleeWeapon </t>
  </si>
  <si>
    <t>StatHighestDamageMeleeWeaponString</t>
  </si>
  <si>
    <t xml:space="preserve">StatHighestDamageRangedWeapon </t>
  </si>
  <si>
    <t>StatHighestDamageRangedWeaponString</t>
  </si>
  <si>
    <t>Total Items Found</t>
  </si>
  <si>
    <t>Highest Damage Melee Weapon Found</t>
  </si>
  <si>
    <t>Highest Damage Ranged Weapon Found</t>
  </si>
  <si>
    <t>_x000D_
 was healed for 0 health!_x000D_
 was burned for 0 damage._x000D_
 was burned for 0 damage._x000D_
 was burned for 0 damage._x000D_
 was burned for 0 damage._x000D_
 was burned for 0 damage._x000D_
 was burned for 0 damage._x000D_
 was burned for 0 damage._x000D_
 was burned for 0 damage._x000D_
 was burned for 0 damage._x000D_
 was burned for 0 damage._x000D_
 was burned for 0 damage._x000D_
DEV was burned for 13 damage._x000D_
DEV was burned for 14 damage._x000D_
DEV was burned for 13 damage._x000D_
DEV was burned for 14 damage._x000D_
DEV was burned for 13 damage._x000D_
DEV was burned for 14 damage._x000D_
DEV was burned for 12 damage._x000D_
DEV was burned for 13 damage._x000D_
DEV was burned for 17 damage._x000D_
DEV was burned for 12 damage._x000D_
DEV was burned for 14 damage.</t>
  </si>
  <si>
    <t>Find 1,000 items.</t>
  </si>
  <si>
    <t>Kill 25 bosses.</t>
  </si>
  <si>
    <t>Visit all 12 arenas.</t>
  </si>
  <si>
    <t>Earn 500,000 Fame.</t>
  </si>
  <si>
    <t>Earn 25,000 Fame.</t>
  </si>
  <si>
    <t>Kill 10 bosses.</t>
  </si>
  <si>
    <t>The Corporate Ladder</t>
  </si>
  <si>
    <t>Chief Executioner Officer</t>
  </si>
  <si>
    <t>Kill 50 bosses.</t>
  </si>
  <si>
    <t>Kill 100 bosses.</t>
  </si>
  <si>
    <t>Lead a Workchop</t>
  </si>
  <si>
    <t>Promotion by Default</t>
  </si>
  <si>
    <t>Kill The Ultimate Evil. [HARD MODE]</t>
  </si>
  <si>
    <t>Heroic Saviour</t>
  </si>
  <si>
    <t>Achieve level 20 without investing any skill points. [HARD MODE]</t>
  </si>
  <si>
    <t>Hardest Hardcore</t>
  </si>
  <si>
    <t>Kill The Emperor. [HARD MODE]</t>
  </si>
  <si>
    <t>The Emperor Has No Clothes</t>
  </si>
  <si>
    <t>Famous I</t>
  </si>
  <si>
    <t>Famous II</t>
  </si>
  <si>
    <t>Famous III</t>
  </si>
  <si>
    <t>Famous IV</t>
  </si>
  <si>
    <t>Famous V</t>
  </si>
  <si>
    <t>Famous VI</t>
  </si>
  <si>
    <t>Famous VII</t>
  </si>
  <si>
    <t>Famous VIII</t>
  </si>
  <si>
    <t>Famous IX</t>
  </si>
  <si>
    <t>Famous X</t>
  </si>
  <si>
    <t>Earn 50,000 Fame.</t>
  </si>
  <si>
    <t>Earn 100,000 Fame.</t>
  </si>
  <si>
    <t>Earn 250,000 Fame.</t>
  </si>
  <si>
    <t>Earn 75,000 Fame.</t>
  </si>
  <si>
    <t>Earn 750,000 Fame.</t>
  </si>
  <si>
    <t>Earn 1,000,000 Fame.</t>
  </si>
  <si>
    <t>Perform 1,000 Melee Attacks.</t>
  </si>
  <si>
    <t>Perform 1,000 Ranged Attacks.</t>
  </si>
  <si>
    <t>Perform 1,000 Magic Attacks.</t>
  </si>
  <si>
    <t>Brawler I</t>
  </si>
  <si>
    <t>Brawler II</t>
  </si>
  <si>
    <t>Brawler III</t>
  </si>
  <si>
    <t>Brawler IV</t>
  </si>
  <si>
    <t>Brawler V</t>
  </si>
  <si>
    <t>Perform 500 Melee Attacks.</t>
  </si>
  <si>
    <t>Perform 2,500 Melee Attacks.</t>
  </si>
  <si>
    <t>Perform 5,000 Melee Attacks.</t>
  </si>
  <si>
    <t>Perform 10,000 Melee Attacks.</t>
  </si>
  <si>
    <t>Marksman I</t>
  </si>
  <si>
    <t>Brawler VI</t>
  </si>
  <si>
    <t>Brawler VII</t>
  </si>
  <si>
    <t>Brawler VIII</t>
  </si>
  <si>
    <t>Brawler IX</t>
  </si>
  <si>
    <t>Brawler X</t>
  </si>
  <si>
    <t>Perform 250 Melee Attacks.</t>
  </si>
  <si>
    <t>Perform 750 Melee Attacks.</t>
  </si>
  <si>
    <t>Perform 7,500 Melee Attacks.</t>
  </si>
  <si>
    <t>Earn 2,500,000 Fame.</t>
  </si>
  <si>
    <t>Perform 25,000 Melee Attacks.</t>
  </si>
  <si>
    <t>Earn 5,000,000 Fame.</t>
  </si>
  <si>
    <t>Perform 50,000 Melee Attacks.</t>
  </si>
  <si>
    <t>Marksman II</t>
  </si>
  <si>
    <t>Marksman III</t>
  </si>
  <si>
    <t>Marksman IV</t>
  </si>
  <si>
    <t>Marksman V</t>
  </si>
  <si>
    <t>Marksman VI</t>
  </si>
  <si>
    <t>Marksman VII</t>
  </si>
  <si>
    <t>Marksman VIII</t>
  </si>
  <si>
    <t>Marksman IX</t>
  </si>
  <si>
    <t>Marksman X</t>
  </si>
  <si>
    <t>Perform 250 Ranged Attacks.</t>
  </si>
  <si>
    <t>Perform 500 Ranged Attacks.</t>
  </si>
  <si>
    <t>Perform 750 Ranged Attacks.</t>
  </si>
  <si>
    <t>Perform 2,500 Ranged Attacks.</t>
  </si>
  <si>
    <t>Perform 5,000 Ranged Attacks.</t>
  </si>
  <si>
    <t>Perform 7,500 Ranged Attacks.</t>
  </si>
  <si>
    <t>Perform 10,000 Ranged Attacks.</t>
  </si>
  <si>
    <t>Perform 25,000 Ranged Attacks.</t>
  </si>
  <si>
    <t>Perform 50,000 Ranged Attacks.</t>
  </si>
  <si>
    <t>Sorcerer I</t>
  </si>
  <si>
    <t>Sorcerer II</t>
  </si>
  <si>
    <t>Sorcerer III</t>
  </si>
  <si>
    <t>Sorcerer IV</t>
  </si>
  <si>
    <t>Sorcerer V</t>
  </si>
  <si>
    <t>Sorcerer VI</t>
  </si>
  <si>
    <t>Sorcerer VII</t>
  </si>
  <si>
    <t>Sorcerer VIII</t>
  </si>
  <si>
    <t>Sorcerer IX</t>
  </si>
  <si>
    <t>Sorcerer X</t>
  </si>
  <si>
    <t>Perform 250 Magic Attacks.</t>
  </si>
  <si>
    <t>Perform 500 Magic Attacks.</t>
  </si>
  <si>
    <t>Perform 750 Magic Attacks.</t>
  </si>
  <si>
    <t>Perform 2,500 Magic Attacks.</t>
  </si>
  <si>
    <t>Perform 5,000 Magic Attacks.</t>
  </si>
  <si>
    <t>Scavenger I</t>
  </si>
  <si>
    <t>Find 100 items.</t>
  </si>
  <si>
    <t>Find 25 items.</t>
  </si>
  <si>
    <t>Scavenger II</t>
  </si>
  <si>
    <t>Scavenger III</t>
  </si>
  <si>
    <t>Scavenger IV</t>
  </si>
  <si>
    <t>Scavenger V</t>
  </si>
  <si>
    <t>Scavenger VI</t>
  </si>
  <si>
    <t>Scavenger VII</t>
  </si>
  <si>
    <t>Scavenger VIII</t>
  </si>
  <si>
    <t>Scavenger IX</t>
  </si>
  <si>
    <t>Find 50 items.</t>
  </si>
  <si>
    <t>Find 75 items.</t>
  </si>
  <si>
    <t>Find 250 items.</t>
  </si>
  <si>
    <t>Find 500 items.</t>
  </si>
  <si>
    <t>Find 750 items.</t>
  </si>
  <si>
    <t>Scavenger X</t>
  </si>
  <si>
    <t>Find 2,500 items.</t>
  </si>
  <si>
    <t>Find 5,000 items.</t>
  </si>
  <si>
    <t>Kill 75 bosses.</t>
  </si>
  <si>
    <t>Conflict Management</t>
  </si>
  <si>
    <t>HardMode</t>
  </si>
  <si>
    <t>Ach42</t>
  </si>
  <si>
    <t>Ach43</t>
  </si>
  <si>
    <t>Ach44</t>
  </si>
  <si>
    <t>Ach45</t>
  </si>
  <si>
    <t>Ach46</t>
  </si>
  <si>
    <t>Ach47</t>
  </si>
  <si>
    <t>Ach48</t>
  </si>
  <si>
    <t>Ach49</t>
  </si>
  <si>
    <t>Ach50</t>
  </si>
  <si>
    <t>Ach51</t>
  </si>
  <si>
    <t>Ach52</t>
  </si>
  <si>
    <t>Ach53</t>
  </si>
  <si>
    <t>Ach54</t>
  </si>
  <si>
    <t>Ach55</t>
  </si>
  <si>
    <t>Ach56</t>
  </si>
  <si>
    <t>Ach57</t>
  </si>
  <si>
    <t>Ach58</t>
  </si>
  <si>
    <t>Ach59</t>
  </si>
  <si>
    <t>Ach60</t>
  </si>
  <si>
    <t>Ach61</t>
  </si>
  <si>
    <t>Ach62</t>
  </si>
  <si>
    <t>Ach63</t>
  </si>
  <si>
    <t>Ach64</t>
  </si>
  <si>
    <t>Ach65</t>
  </si>
  <si>
    <t>Ach66</t>
  </si>
  <si>
    <t>Ach67</t>
  </si>
  <si>
    <t>Ach68</t>
  </si>
  <si>
    <t>Ach69</t>
  </si>
  <si>
    <t>Ach70</t>
  </si>
  <si>
    <t>Ach71</t>
  </si>
  <si>
    <t>Ach72</t>
  </si>
  <si>
    <t>Ach73</t>
  </si>
  <si>
    <t>Ach74</t>
  </si>
  <si>
    <t>Ach75</t>
  </si>
  <si>
    <t>Ach76</t>
  </si>
  <si>
    <t>Ach77</t>
  </si>
  <si>
    <t>Ach78</t>
  </si>
  <si>
    <t>Ach79</t>
  </si>
  <si>
    <t>Ach80</t>
  </si>
  <si>
    <t>Ach81</t>
  </si>
  <si>
    <t>Ach82</t>
  </si>
  <si>
    <t>Ach83</t>
  </si>
  <si>
    <t>Ach84</t>
  </si>
  <si>
    <t>Ach85</t>
  </si>
  <si>
    <t>Ach86</t>
  </si>
  <si>
    <t>Ach87</t>
  </si>
  <si>
    <t>Ach88</t>
  </si>
  <si>
    <t>Ach89</t>
  </si>
  <si>
    <t>Ach90</t>
  </si>
  <si>
    <t>Ach91</t>
  </si>
  <si>
    <t>Ach92</t>
  </si>
  <si>
    <t>Ach93</t>
  </si>
  <si>
    <t>Ach94</t>
  </si>
  <si>
    <t>Ach95</t>
  </si>
  <si>
    <t>Ach96</t>
  </si>
  <si>
    <t>Ach97</t>
  </si>
  <si>
    <t>Ach98</t>
  </si>
  <si>
    <t>Ach99</t>
  </si>
  <si>
    <t>Kill 250 bosses.</t>
  </si>
  <si>
    <t>Hostile Takeover</t>
  </si>
  <si>
    <t>Ach100</t>
  </si>
  <si>
    <t>Perform 25 Magic Attacks.</t>
  </si>
  <si>
    <t>Perform 50 Magic Attacks.</t>
  </si>
  <si>
    <t>Perform 75 Magic Attacks.</t>
  </si>
  <si>
    <t>Perform 100 Magic Attacks.</t>
  </si>
  <si>
    <t>LOCKED - Progress: 0.00%</t>
  </si>
  <si>
    <t>$N$12</t>
  </si>
  <si>
    <t>Combatant</t>
  </si>
  <si>
    <t>&lt;The Emperor&gt; Greetings Cary! Welcome to The Arena! You must battle your way past my monsters if you hope to survive! I should probably mention... no one survives!</t>
  </si>
  <si>
    <t>Cary</t>
  </si>
  <si>
    <t>HP</t>
  </si>
  <si>
    <t>$W$12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</si>
</sst>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_-;\-* #,##0_-;_-* &quot;-&quot;??_-;_-@_-"/>
    <numFmt numFmtId="166" formatCode="\+#,##0;\-#,##0"/>
    <numFmt numFmtId="167" formatCode="0.0000"/>
    <numFmt numFmtId="168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990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590C3"/>
        <bgColor indexed="64"/>
      </patternFill>
    </fill>
    <fill>
      <patternFill patternType="solid">
        <fgColor rgb="FF3F6CA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8">
    <xf numFmtId="0" fontId="0" fillId="0" borderId="0" xfId="0"/>
    <xf numFmtId="9" fontId="0" fillId="0" borderId="0" xfId="1" applyFon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9" borderId="0" xfId="0" applyFont="1" applyFill="1" applyAlignment="1">
      <alignment horizontal="center"/>
    </xf>
    <xf numFmtId="165" fontId="0" fillId="0" borderId="0" xfId="2" applyNumberFormat="1" applyFont="1" applyAlignment="1">
      <alignment horizontal="right"/>
    </xf>
    <xf numFmtId="0" fontId="3" fillId="0" borderId="0" xfId="0" applyFont="1"/>
    <xf numFmtId="0" fontId="0" fillId="10" borderId="0" xfId="0" applyFill="1"/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167" fontId="0" fillId="0" borderId="0" xfId="0" applyNumberFormat="1"/>
    <xf numFmtId="0" fontId="0" fillId="0" borderId="0" xfId="0" applyAlignment="1"/>
    <xf numFmtId="0" fontId="0" fillId="0" borderId="0" xfId="0" quotePrefix="1"/>
    <xf numFmtId="168" fontId="0" fillId="0" borderId="0" xfId="0" applyNumberFormat="1"/>
    <xf numFmtId="22" fontId="0" fillId="0" borderId="0" xfId="0" applyNumberFormat="1"/>
    <xf numFmtId="0" fontId="0" fillId="0" borderId="0" xfId="0" applyProtection="1"/>
    <xf numFmtId="0" fontId="0" fillId="5" borderId="1" xfId="0" applyFill="1" applyBorder="1" applyProtection="1"/>
    <xf numFmtId="0" fontId="0" fillId="5" borderId="2" xfId="0" applyFill="1" applyBorder="1" applyProtection="1"/>
    <xf numFmtId="0" fontId="0" fillId="5" borderId="3" xfId="0" applyFill="1" applyBorder="1" applyProtection="1"/>
    <xf numFmtId="0" fontId="0" fillId="7" borderId="1" xfId="0" applyFill="1" applyBorder="1" applyProtection="1"/>
    <xf numFmtId="0" fontId="0" fillId="7" borderId="2" xfId="0" applyFill="1" applyBorder="1" applyProtection="1"/>
    <xf numFmtId="0" fontId="0" fillId="7" borderId="2" xfId="0" applyFill="1" applyBorder="1" applyAlignment="1" applyProtection="1">
      <alignment horizontal="left"/>
    </xf>
    <xf numFmtId="0" fontId="0" fillId="8" borderId="1" xfId="0" applyFill="1" applyBorder="1" applyProtection="1"/>
    <xf numFmtId="0" fontId="0" fillId="8" borderId="2" xfId="0" applyFill="1" applyBorder="1" applyProtection="1"/>
    <xf numFmtId="0" fontId="0" fillId="8" borderId="3" xfId="0" applyFill="1" applyBorder="1" applyProtection="1"/>
    <xf numFmtId="0" fontId="0" fillId="5" borderId="4" xfId="0" applyFill="1" applyBorder="1" applyProtection="1"/>
    <xf numFmtId="0" fontId="0" fillId="4" borderId="0" xfId="0" applyFill="1" applyBorder="1" applyProtection="1"/>
    <xf numFmtId="0" fontId="0" fillId="5" borderId="5" xfId="0" applyFill="1" applyBorder="1" applyProtection="1"/>
    <xf numFmtId="0" fontId="0" fillId="7" borderId="4" xfId="0" applyFill="1" applyBorder="1" applyProtection="1"/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left"/>
    </xf>
    <xf numFmtId="0" fontId="0" fillId="8" borderId="4" xfId="0" applyFill="1" applyBorder="1" applyProtection="1"/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Protection="1"/>
    <xf numFmtId="0" fontId="0" fillId="3" borderId="0" xfId="0" applyFill="1" applyBorder="1" applyProtection="1"/>
    <xf numFmtId="0" fontId="0" fillId="7" borderId="0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7" borderId="0" xfId="0" applyFont="1" applyFill="1" applyBorder="1" applyAlignment="1" applyProtection="1"/>
    <xf numFmtId="0" fontId="0" fillId="7" borderId="0" xfId="0" applyFill="1" applyBorder="1" applyAlignment="1" applyProtection="1"/>
    <xf numFmtId="0" fontId="0" fillId="7" borderId="0" xfId="0" applyFill="1" applyBorder="1" applyAlignment="1" applyProtection="1">
      <alignment horizontal="right"/>
    </xf>
    <xf numFmtId="0" fontId="0" fillId="7" borderId="6" xfId="0" applyFill="1" applyBorder="1" applyProtection="1"/>
    <xf numFmtId="0" fontId="0" fillId="7" borderId="7" xfId="0" applyFill="1" applyBorder="1" applyProtection="1"/>
    <xf numFmtId="0" fontId="0" fillId="7" borderId="7" xfId="0" applyFill="1" applyBorder="1" applyAlignment="1" applyProtection="1">
      <alignment horizontal="left"/>
    </xf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8" xfId="0" applyFill="1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6" borderId="4" xfId="0" applyFill="1" applyBorder="1" applyProtection="1"/>
    <xf numFmtId="0" fontId="0" fillId="6" borderId="0" xfId="0" applyFill="1" applyBorder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5" xfId="0" applyFill="1" applyBorder="1" applyProtection="1"/>
    <xf numFmtId="0" fontId="0" fillId="5" borderId="6" xfId="0" applyFill="1" applyBorder="1" applyProtection="1"/>
    <xf numFmtId="0" fontId="0" fillId="5" borderId="7" xfId="0" applyFill="1" applyBorder="1" applyProtection="1"/>
    <xf numFmtId="0" fontId="0" fillId="5" borderId="8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0" fillId="6" borderId="8" xfId="0" applyFill="1" applyBorder="1" applyProtection="1"/>
    <xf numFmtId="0" fontId="5" fillId="0" borderId="0" xfId="0" applyFont="1" applyProtection="1"/>
    <xf numFmtId="0" fontId="7" fillId="0" borderId="0" xfId="0" applyFont="1" applyProtection="1"/>
    <xf numFmtId="0" fontId="0" fillId="0" borderId="0" xfId="0" applyFill="1" applyBorder="1" applyProtection="1"/>
    <xf numFmtId="0" fontId="0" fillId="11" borderId="2" xfId="0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7" fillId="0" borderId="0" xfId="0" applyFont="1" applyAlignment="1" applyProtection="1">
      <alignment wrapText="1"/>
    </xf>
    <xf numFmtId="0" fontId="0" fillId="12" borderId="14" xfId="0" applyFill="1" applyBorder="1" applyProtection="1"/>
    <xf numFmtId="0" fontId="0" fillId="13" borderId="0" xfId="0" applyFill="1" applyBorder="1"/>
    <xf numFmtId="165" fontId="0" fillId="13" borderId="0" xfId="2" applyNumberFormat="1" applyFont="1" applyFill="1" applyBorder="1"/>
    <xf numFmtId="0" fontId="0" fillId="14" borderId="0" xfId="0" applyFill="1" applyBorder="1"/>
    <xf numFmtId="165" fontId="0" fillId="14" borderId="0" xfId="2" applyNumberFormat="1" applyFont="1" applyFill="1" applyBorder="1"/>
    <xf numFmtId="0" fontId="0" fillId="13" borderId="0" xfId="0" applyFill="1"/>
    <xf numFmtId="0" fontId="0" fillId="14" borderId="0" xfId="0" applyFill="1"/>
    <xf numFmtId="0" fontId="3" fillId="14" borderId="0" xfId="0" applyFont="1" applyFill="1" applyAlignment="1"/>
    <xf numFmtId="0" fontId="0" fillId="17" borderId="9" xfId="0" applyFill="1" applyBorder="1" applyProtection="1"/>
    <xf numFmtId="0" fontId="0" fillId="17" borderId="14" xfId="0" applyFill="1" applyBorder="1" applyProtection="1"/>
    <xf numFmtId="0" fontId="0" fillId="17" borderId="10" xfId="0" applyFill="1" applyBorder="1" applyProtection="1"/>
    <xf numFmtId="0" fontId="0" fillId="18" borderId="2" xfId="0" applyFill="1" applyBorder="1" applyAlignment="1" applyProtection="1">
      <alignment horizontal="center" vertical="center"/>
    </xf>
    <xf numFmtId="0" fontId="0" fillId="18" borderId="0" xfId="0" applyFill="1" applyBorder="1" applyAlignment="1" applyProtection="1">
      <alignment horizontal="center" vertical="center"/>
    </xf>
    <xf numFmtId="0" fontId="0" fillId="18" borderId="4" xfId="0" applyFill="1" applyBorder="1" applyAlignment="1" applyProtection="1">
      <alignment horizontal="center" vertical="center"/>
    </xf>
    <xf numFmtId="0" fontId="0" fillId="18" borderId="1" xfId="0" applyFill="1" applyBorder="1" applyAlignment="1" applyProtection="1">
      <alignment horizontal="center" vertical="center"/>
    </xf>
    <xf numFmtId="0" fontId="0" fillId="18" borderId="6" xfId="0" applyFill="1" applyBorder="1" applyAlignment="1" applyProtection="1">
      <alignment horizontal="center" vertical="center"/>
    </xf>
    <xf numFmtId="0" fontId="0" fillId="18" borderId="7" xfId="0" applyFill="1" applyBorder="1" applyAlignment="1" applyProtection="1">
      <alignment horizontal="center" vertical="center"/>
    </xf>
    <xf numFmtId="0" fontId="0" fillId="18" borderId="3" xfId="0" applyFill="1" applyBorder="1" applyAlignment="1" applyProtection="1">
      <alignment horizontal="center" vertical="center"/>
    </xf>
    <xf numFmtId="0" fontId="0" fillId="18" borderId="5" xfId="0" applyFill="1" applyBorder="1" applyAlignment="1" applyProtection="1">
      <alignment horizontal="center" vertical="center"/>
    </xf>
    <xf numFmtId="0" fontId="0" fillId="18" borderId="8" xfId="0" applyFill="1" applyBorder="1" applyAlignment="1" applyProtection="1">
      <alignment horizontal="center" vertical="center"/>
    </xf>
    <xf numFmtId="0" fontId="0" fillId="19" borderId="15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0" borderId="0" xfId="0" applyFill="1" applyBorder="1"/>
    <xf numFmtId="0" fontId="0" fillId="21" borderId="0" xfId="0" applyFill="1" applyBorder="1"/>
    <xf numFmtId="0" fontId="0" fillId="22" borderId="0" xfId="0" applyFill="1" applyBorder="1"/>
    <xf numFmtId="0" fontId="0" fillId="0" borderId="0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165" fontId="0" fillId="13" borderId="0" xfId="2" applyNumberFormat="1" applyFont="1" applyFill="1" applyBorder="1" applyAlignment="1">
      <alignment wrapText="1"/>
    </xf>
    <xf numFmtId="165" fontId="0" fillId="14" borderId="0" xfId="2" applyNumberFormat="1" applyFont="1" applyFill="1" applyBorder="1" applyAlignment="1">
      <alignment wrapText="1"/>
    </xf>
    <xf numFmtId="0" fontId="0" fillId="11" borderId="5" xfId="0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10" borderId="0" xfId="0" applyFill="1" applyBorder="1" applyAlignment="1">
      <alignment horizontal="center"/>
    </xf>
    <xf numFmtId="0" fontId="0" fillId="8" borderId="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Alignment="1" applyProtection="1">
      <alignment horizontal="left"/>
    </xf>
    <xf numFmtId="0" fontId="4" fillId="0" borderId="9" xfId="0" applyFont="1" applyBorder="1" applyAlignment="1" applyProtection="1">
      <alignment horizontal="left" wrapText="1" readingOrder="1"/>
    </xf>
    <xf numFmtId="0" fontId="4" fillId="0" borderId="14" xfId="0" applyFont="1" applyBorder="1" applyAlignment="1" applyProtection="1">
      <alignment horizontal="left" readingOrder="1"/>
    </xf>
    <xf numFmtId="0" fontId="4" fillId="0" borderId="10" xfId="0" applyFont="1" applyBorder="1" applyAlignment="1" applyProtection="1">
      <alignment horizontal="left" readingOrder="1"/>
    </xf>
    <xf numFmtId="0" fontId="0" fillId="7" borderId="0" xfId="0" quotePrefix="1" applyFill="1" applyBorder="1" applyAlignment="1" applyProtection="1">
      <alignment horizontal="left"/>
    </xf>
    <xf numFmtId="0" fontId="0" fillId="7" borderId="0" xfId="0" applyFill="1" applyBorder="1" applyAlignment="1" applyProtection="1">
      <alignment horizontal="right"/>
    </xf>
    <xf numFmtId="0" fontId="8" fillId="7" borderId="0" xfId="0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10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Medium9"/>
  <colors>
    <mruColors>
      <color rgb="FF3F6CA3"/>
      <color rgb="FF6590C3"/>
      <color rgb="FF00FF00"/>
      <color rgb="FFFFCC00"/>
      <color rgb="FFFF9900"/>
      <color rgb="FFCC0000"/>
      <color rgb="FFFF0000"/>
      <color rgb="FFCC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Caption" ax:value="New Game"/>
  <ax:ocxPr ax:name="Size" ax:value="6720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0"/>
  <ax:ocxPr ax:name="BackColor" ax:value="2147483653"/>
  <ax:ocxPr ax:name="VariousPropertyBits" ax:value="8388627"/>
  <ax:ocxPr ax:name="Caption" ax:value="Continue"/>
  <ax:ocxPr ax:name="Size" ax:value="6773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Caption" ax:value="Import Saved Data"/>
  <ax:ocxPr ax:name="Size" ax:value="6826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Caption" ax:value="Controls"/>
  <ax:ocxPr ax:name="Size" ax:value="6826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Caption" ax:value="Credits"/>
  <ax:ocxPr ax:name="Size" ax:value="6826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Caption" ax:value="Quit"/>
  <ax:ocxPr ax:name="Size" ax:value="6826;1085"/>
  <ax:ocxPr ax:name="MousePointer" ax:value="2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Statistics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atistics"/>
  <ax:ocxPr ax:name="Size" ax:value="2514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ntrols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llections"/>
  <ax:ocxPr ax:name="Size" ax:value="3228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Achievements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x Only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Chest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dd Blood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None"/>
  <ax:ocxPr ax:name="Size" ax:value="3122;450"/>
  <ax:ocxPr ax:name="FontName" ax:value="Calibri"/>
  <ax:ocxPr ax:name="FontHeight" ax:value="22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DMG: 8"/>
  <ax:ocxPr ax:name="Size" ax:value="3096;450"/>
  <ax:ocxPr ax:name="FontName" ax:value="Calibri"/>
  <ax:ocxPr ax:name="FontHeight" ax:value="22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Size" ax:value="3387;1217"/>
  <ax:ocxPr ax:name="FontName" ax:value="Calibri"/>
  <ax:ocxPr ax:name="FontHeight" ax:value="22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Size" ax:value="4683;1217"/>
  <ax:ocxPr ax:name="FontName" ax:value="Calibri"/>
  <ax:ocxPr ax:name="FontHeight" ax:value="22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Small Rock"/>
  <ax:ocxPr ax:name="Size" ax:value="4313;450"/>
  <ax:ocxPr ax:name="FontName" ax:value="Calibri"/>
  <ax:ocxPr ax:name="FontHeight" ax:value="220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Bare Hands"/>
  <ax:ocxPr ax:name="Size" ax:value="4286;450"/>
  <ax:ocxPr ax:name="FontName" ax:value="Calibri"/>
  <ax:ocxPr ax:name="FontHeight" ax:value="220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Game"/>
  <ax:ocxPr ax:name="Size" ax:value="3228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vel Up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Mob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Item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Hall of Fame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HP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Fire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Arena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bout"/>
  <ax:ocxPr ax:name="Size" ax:value="2355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tters"/>
  <ax:ocxPr ax:name="Size" ax:value="3228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281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mport Data"/>
  <ax:ocxPr ax:name="Size" ax:value="2117;953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Wall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Pit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Crack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lose Game"/>
  <ax:ocxPr ax:name="Size" ax:value="2117;953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elp"/>
  <ax:ocxPr ax:name="Size" ax:value="2117;953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"/>
  <ax:ocxPr ax:name="Size" ax:value="3969;90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wmf"/><Relationship Id="rId2" Type="http://schemas.openxmlformats.org/officeDocument/2006/relationships/image" Target="../media/image8.wmf"/><Relationship Id="rId1" Type="http://schemas.openxmlformats.org/officeDocument/2006/relationships/image" Target="../media/image7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13" Type="http://schemas.openxmlformats.org/officeDocument/2006/relationships/image" Target="../media/image22.emf"/><Relationship Id="rId18" Type="http://schemas.openxmlformats.org/officeDocument/2006/relationships/image" Target="../media/image27.emf"/><Relationship Id="rId26" Type="http://schemas.openxmlformats.org/officeDocument/2006/relationships/image" Target="../media/image35.emf"/><Relationship Id="rId3" Type="http://schemas.openxmlformats.org/officeDocument/2006/relationships/image" Target="../media/image12.emf"/><Relationship Id="rId21" Type="http://schemas.openxmlformats.org/officeDocument/2006/relationships/image" Target="../media/image30.emf"/><Relationship Id="rId7" Type="http://schemas.openxmlformats.org/officeDocument/2006/relationships/image" Target="../media/image16.emf"/><Relationship Id="rId12" Type="http://schemas.openxmlformats.org/officeDocument/2006/relationships/image" Target="../media/image21.emf"/><Relationship Id="rId17" Type="http://schemas.openxmlformats.org/officeDocument/2006/relationships/image" Target="../media/image26.emf"/><Relationship Id="rId25" Type="http://schemas.openxmlformats.org/officeDocument/2006/relationships/image" Target="../media/image34.emf"/><Relationship Id="rId2" Type="http://schemas.openxmlformats.org/officeDocument/2006/relationships/image" Target="../media/image11.emf"/><Relationship Id="rId16" Type="http://schemas.openxmlformats.org/officeDocument/2006/relationships/image" Target="../media/image25.emf"/><Relationship Id="rId20" Type="http://schemas.openxmlformats.org/officeDocument/2006/relationships/image" Target="../media/image29.emf"/><Relationship Id="rId29" Type="http://schemas.openxmlformats.org/officeDocument/2006/relationships/image" Target="../media/image38.emf"/><Relationship Id="rId1" Type="http://schemas.openxmlformats.org/officeDocument/2006/relationships/image" Target="../media/image10.emf"/><Relationship Id="rId6" Type="http://schemas.openxmlformats.org/officeDocument/2006/relationships/image" Target="../media/image15.emf"/><Relationship Id="rId11" Type="http://schemas.openxmlformats.org/officeDocument/2006/relationships/image" Target="../media/image20.emf"/><Relationship Id="rId24" Type="http://schemas.openxmlformats.org/officeDocument/2006/relationships/image" Target="../media/image33.emf"/><Relationship Id="rId32" Type="http://schemas.openxmlformats.org/officeDocument/2006/relationships/image" Target="../media/image41.emf"/><Relationship Id="rId5" Type="http://schemas.openxmlformats.org/officeDocument/2006/relationships/image" Target="../media/image14.emf"/><Relationship Id="rId15" Type="http://schemas.openxmlformats.org/officeDocument/2006/relationships/image" Target="../media/image24.emf"/><Relationship Id="rId23" Type="http://schemas.openxmlformats.org/officeDocument/2006/relationships/image" Target="../media/image32.emf"/><Relationship Id="rId28" Type="http://schemas.openxmlformats.org/officeDocument/2006/relationships/image" Target="../media/image37.emf"/><Relationship Id="rId10" Type="http://schemas.openxmlformats.org/officeDocument/2006/relationships/image" Target="../media/image19.emf"/><Relationship Id="rId19" Type="http://schemas.openxmlformats.org/officeDocument/2006/relationships/image" Target="../media/image28.emf"/><Relationship Id="rId31" Type="http://schemas.openxmlformats.org/officeDocument/2006/relationships/image" Target="../media/image40.emf"/><Relationship Id="rId4" Type="http://schemas.openxmlformats.org/officeDocument/2006/relationships/image" Target="../media/image13.emf"/><Relationship Id="rId9" Type="http://schemas.openxmlformats.org/officeDocument/2006/relationships/image" Target="../media/image18.emf"/><Relationship Id="rId14" Type="http://schemas.openxmlformats.org/officeDocument/2006/relationships/image" Target="../media/image23.emf"/><Relationship Id="rId22" Type="http://schemas.openxmlformats.org/officeDocument/2006/relationships/image" Target="../media/image31.emf"/><Relationship Id="rId27" Type="http://schemas.openxmlformats.org/officeDocument/2006/relationships/image" Target="../media/image36.emf"/><Relationship Id="rId30" Type="http://schemas.openxmlformats.org/officeDocument/2006/relationships/image" Target="../media/image39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4.emf"/><Relationship Id="rId1" Type="http://schemas.openxmlformats.org/officeDocument/2006/relationships/image" Target="../media/image43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6.emf"/><Relationship Id="rId1" Type="http://schemas.openxmlformats.org/officeDocument/2006/relationships/image" Target="../media/image4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16</xdr:row>
      <xdr:rowOff>47625</xdr:rowOff>
    </xdr:from>
    <xdr:to>
      <xdr:col>29</xdr:col>
      <xdr:colOff>180975</xdr:colOff>
      <xdr:row>18</xdr:row>
      <xdr:rowOff>9525</xdr:rowOff>
    </xdr:to>
    <xdr:sp macro="[0]!MoveUp" textlink="">
      <xdr:nvSpPr>
        <xdr:cNvPr id="2" name="Up Arrow 1"/>
        <xdr:cNvSpPr/>
      </xdr:nvSpPr>
      <xdr:spPr>
        <a:xfrm>
          <a:off x="5829300" y="3124200"/>
          <a:ext cx="35242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26</xdr:col>
      <xdr:colOff>114299</xdr:colOff>
      <xdr:row>17</xdr:row>
      <xdr:rowOff>114300</xdr:rowOff>
    </xdr:from>
    <xdr:to>
      <xdr:col>28</xdr:col>
      <xdr:colOff>76200</xdr:colOff>
      <xdr:row>19</xdr:row>
      <xdr:rowOff>47625</xdr:rowOff>
    </xdr:to>
    <xdr:sp macro="[0]!MoveLeft" textlink="">
      <xdr:nvSpPr>
        <xdr:cNvPr id="3" name="Left Arrow 2"/>
        <xdr:cNvSpPr/>
      </xdr:nvSpPr>
      <xdr:spPr>
        <a:xfrm>
          <a:off x="5514974" y="3381375"/>
          <a:ext cx="361951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28</xdr:col>
      <xdr:colOff>38100</xdr:colOff>
      <xdr:row>18</xdr:row>
      <xdr:rowOff>152400</xdr:rowOff>
    </xdr:from>
    <xdr:to>
      <xdr:col>29</xdr:col>
      <xdr:colOff>171450</xdr:colOff>
      <xdr:row>20</xdr:row>
      <xdr:rowOff>133350</xdr:rowOff>
    </xdr:to>
    <xdr:sp macro="[0]!MoveDown" textlink="">
      <xdr:nvSpPr>
        <xdr:cNvPr id="4" name="Down Arrow 3"/>
        <xdr:cNvSpPr/>
      </xdr:nvSpPr>
      <xdr:spPr>
        <a:xfrm>
          <a:off x="5838825" y="3619500"/>
          <a:ext cx="3333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29</xdr:col>
      <xdr:colOff>133350</xdr:colOff>
      <xdr:row>17</xdr:row>
      <xdr:rowOff>104775</xdr:rowOff>
    </xdr:from>
    <xdr:to>
      <xdr:col>31</xdr:col>
      <xdr:colOff>95250</xdr:colOff>
      <xdr:row>19</xdr:row>
      <xdr:rowOff>47625</xdr:rowOff>
    </xdr:to>
    <xdr:sp macro="[0]!MoveRight" textlink="">
      <xdr:nvSpPr>
        <xdr:cNvPr id="5" name="Right Arrow 4"/>
        <xdr:cNvSpPr/>
      </xdr:nvSpPr>
      <xdr:spPr>
        <a:xfrm>
          <a:off x="6134100" y="3371850"/>
          <a:ext cx="3619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7</xdr:row>
      <xdr:rowOff>0</xdr:rowOff>
    </xdr:from>
    <xdr:to>
      <xdr:col>35</xdr:col>
      <xdr:colOff>0</xdr:colOff>
      <xdr:row>7</xdr:row>
      <xdr:rowOff>180975</xdr:rowOff>
    </xdr:to>
    <xdr:sp macro="[0]!UpAttack" textlink="">
      <xdr:nvSpPr>
        <xdr:cNvPr id="6" name="Plus 5"/>
        <xdr:cNvSpPr/>
      </xdr:nvSpPr>
      <xdr:spPr>
        <a:xfrm>
          <a:off x="6800850" y="2105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8</xdr:row>
      <xdr:rowOff>0</xdr:rowOff>
    </xdr:from>
    <xdr:to>
      <xdr:col>35</xdr:col>
      <xdr:colOff>0</xdr:colOff>
      <xdr:row>8</xdr:row>
      <xdr:rowOff>180975</xdr:rowOff>
    </xdr:to>
    <xdr:sp macro="[0]!UpDefense" textlink="">
      <xdr:nvSpPr>
        <xdr:cNvPr id="7" name="Plus 6"/>
        <xdr:cNvSpPr/>
      </xdr:nvSpPr>
      <xdr:spPr>
        <a:xfrm>
          <a:off x="6800850" y="2295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9</xdr:row>
      <xdr:rowOff>0</xdr:rowOff>
    </xdr:from>
    <xdr:to>
      <xdr:col>35</xdr:col>
      <xdr:colOff>0</xdr:colOff>
      <xdr:row>9</xdr:row>
      <xdr:rowOff>180975</xdr:rowOff>
    </xdr:to>
    <xdr:sp macro="[0]!UpAccuracy" textlink="">
      <xdr:nvSpPr>
        <xdr:cNvPr id="8" name="Plus 7"/>
        <xdr:cNvSpPr/>
      </xdr:nvSpPr>
      <xdr:spPr>
        <a:xfrm>
          <a:off x="6800850" y="2486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10</xdr:row>
      <xdr:rowOff>0</xdr:rowOff>
    </xdr:from>
    <xdr:to>
      <xdr:col>35</xdr:col>
      <xdr:colOff>0</xdr:colOff>
      <xdr:row>10</xdr:row>
      <xdr:rowOff>180975</xdr:rowOff>
    </xdr:to>
    <xdr:sp macro="[0]!UpLuck" textlink="">
      <xdr:nvSpPr>
        <xdr:cNvPr id="9" name="Plus 8"/>
        <xdr:cNvSpPr/>
      </xdr:nvSpPr>
      <xdr:spPr>
        <a:xfrm>
          <a:off x="6800850" y="2676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 editAs="oneCell">
    <xdr:from>
      <xdr:col>32</xdr:col>
      <xdr:colOff>9525</xdr:colOff>
      <xdr:row>15</xdr:row>
      <xdr:rowOff>190500</xdr:rowOff>
    </xdr:from>
    <xdr:to>
      <xdr:col>36</xdr:col>
      <xdr:colOff>114300</xdr:colOff>
      <xdr:row>20</xdr:row>
      <xdr:rowOff>190501</xdr:rowOff>
    </xdr:to>
    <xdr:pic macro="[0]!MeleeAttack">
      <xdr:nvPicPr>
        <xdr:cNvPr id="1033" name="Picture 9" descr="C:\Users\Cary\AppData\Local\Microsoft\Windows\Temporary Internet Files\Content.IE5\URJV8S6H\MC90023432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0325" y="3638550"/>
          <a:ext cx="971550" cy="9715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36</xdr:col>
      <xdr:colOff>180975</xdr:colOff>
      <xdr:row>16</xdr:row>
      <xdr:rowOff>9525</xdr:rowOff>
    </xdr:from>
    <xdr:to>
      <xdr:col>41</xdr:col>
      <xdr:colOff>138527</xdr:colOff>
      <xdr:row>20</xdr:row>
      <xdr:rowOff>190501</xdr:rowOff>
    </xdr:to>
    <xdr:pic macro="[0]!RangedAttack">
      <xdr:nvPicPr>
        <xdr:cNvPr id="1035" name="Picture 11" descr="C:\Users\Cary\AppData\Local\Microsoft\Windows\Temporary Internet Files\Content.IE5\WM50RDUE\MC90041752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81875" y="3657600"/>
          <a:ext cx="957677" cy="952500"/>
        </a:xfrm>
        <a:prstGeom prst="rect">
          <a:avLst/>
        </a:prstGeom>
        <a:noFill/>
        <a:ln w="0">
          <a:noFill/>
        </a:ln>
        <a:effectLst/>
      </xdr:spPr>
    </xdr:pic>
    <xdr:clientData/>
  </xdr:twoCellAnchor>
  <xdr:twoCellAnchor editAs="oneCell">
    <xdr:from>
      <xdr:col>41</xdr:col>
      <xdr:colOff>135031</xdr:colOff>
      <xdr:row>16</xdr:row>
      <xdr:rowOff>114299</xdr:rowOff>
    </xdr:from>
    <xdr:to>
      <xdr:col>44</xdr:col>
      <xdr:colOff>97344</xdr:colOff>
      <xdr:row>20</xdr:row>
      <xdr:rowOff>95250</xdr:rowOff>
    </xdr:to>
    <xdr:sp macro="[0]!Heal" textlink="" fLocksText="0">
      <xdr:nvSpPr>
        <xdr:cNvPr id="13" name="Heart 12"/>
        <xdr:cNvSpPr/>
      </xdr:nvSpPr>
      <xdr:spPr>
        <a:xfrm>
          <a:off x="8472207" y="4439770"/>
          <a:ext cx="634666" cy="754156"/>
        </a:xfrm>
        <a:prstGeom prst="hear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1800" b="0"/>
            <a:t>3</a:t>
          </a:r>
        </a:p>
      </xdr:txBody>
    </xdr:sp>
    <xdr:clientData fLocksWithSheet="0"/>
  </xdr:twoCellAnchor>
  <xdr:twoCellAnchor editAs="oneCell">
    <xdr:from>
      <xdr:col>44</xdr:col>
      <xdr:colOff>190500</xdr:colOff>
      <xdr:row>16</xdr:row>
      <xdr:rowOff>12332</xdr:rowOff>
    </xdr:from>
    <xdr:to>
      <xdr:col>49</xdr:col>
      <xdr:colOff>123826</xdr:colOff>
      <xdr:row>20</xdr:row>
      <xdr:rowOff>180976</xdr:rowOff>
    </xdr:to>
    <xdr:pic macro="[0]!Spell"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91600" y="3850907"/>
          <a:ext cx="1000125" cy="940168"/>
        </a:xfrm>
        <a:prstGeom prst="rect">
          <a:avLst/>
        </a:prstGeom>
        <a:noFill/>
      </xdr:spPr>
    </xdr:pic>
    <xdr:clientData/>
  </xdr:twoCellAnchor>
  <xdr:twoCellAnchor>
    <xdr:from>
      <xdr:col>48</xdr:col>
      <xdr:colOff>112059</xdr:colOff>
      <xdr:row>19</xdr:row>
      <xdr:rowOff>33617</xdr:rowOff>
    </xdr:from>
    <xdr:to>
      <xdr:col>49</xdr:col>
      <xdr:colOff>153397</xdr:colOff>
      <xdr:row>20</xdr:row>
      <xdr:rowOff>156882</xdr:rowOff>
    </xdr:to>
    <xdr:sp macro="[0]!Spell" textlink="">
      <xdr:nvSpPr>
        <xdr:cNvPr id="23" name="Teardrop 22" descr="50"/>
        <xdr:cNvSpPr/>
      </xdr:nvSpPr>
      <xdr:spPr>
        <a:xfrm>
          <a:off x="9861177" y="4459941"/>
          <a:ext cx="310279" cy="313765"/>
        </a:xfrm>
        <a:prstGeom prst="teardrop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r>
            <a:rPr lang="en-CA" sz="1100" b="0"/>
            <a:t>0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66675</xdr:rowOff>
    </xdr:from>
    <xdr:to>
      <xdr:col>4</xdr:col>
      <xdr:colOff>2143126</xdr:colOff>
      <xdr:row>0</xdr:row>
      <xdr:rowOff>990600</xdr:rowOff>
    </xdr:to>
    <xdr:sp macro="" textlink="">
      <xdr:nvSpPr>
        <xdr:cNvPr id="2" name="Up Ribbon 1"/>
        <xdr:cNvSpPr/>
      </xdr:nvSpPr>
      <xdr:spPr>
        <a:xfrm>
          <a:off x="123825" y="66675"/>
          <a:ext cx="5581651" cy="923925"/>
        </a:xfrm>
        <a:prstGeom prst="ribbon2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gradFill>
            <a:gsLst>
              <a:gs pos="0">
                <a:srgbClr val="FFEFD1"/>
              </a:gs>
              <a:gs pos="64999">
                <a:srgbClr val="F0EBD5"/>
              </a:gs>
              <a:gs pos="100000">
                <a:srgbClr val="D1C39F"/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3600">
              <a:solidFill>
                <a:schemeClr val="tx1"/>
              </a:solidFill>
              <a:latin typeface="Edwardian Script ITC" pitchFamily="66" charset="0"/>
            </a:rPr>
            <a:t>Hall of Fame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</a:spPr>
      <a:bodyPr rtlCol="0" anchor="ctr"/>
      <a:lstStyle>
        <a:defPPr algn="ctr">
          <a:defRPr sz="1800" b="0"/>
        </a:defPPr>
      </a:lstStyle>
      <a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control" Target="../activeX/activeX6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control" Target="../activeX/activeX16.xml"/><Relationship Id="rId18" Type="http://schemas.openxmlformats.org/officeDocument/2006/relationships/control" Target="../activeX/activeX21.xml"/><Relationship Id="rId26" Type="http://schemas.openxmlformats.org/officeDocument/2006/relationships/control" Target="../activeX/activeX29.xml"/><Relationship Id="rId3" Type="http://schemas.openxmlformats.org/officeDocument/2006/relationships/vmlDrawing" Target="../drawings/vmlDrawing2.vml"/><Relationship Id="rId21" Type="http://schemas.openxmlformats.org/officeDocument/2006/relationships/control" Target="../activeX/activeX24.xml"/><Relationship Id="rId34" Type="http://schemas.openxmlformats.org/officeDocument/2006/relationships/control" Target="../activeX/activeX37.xml"/><Relationship Id="rId7" Type="http://schemas.openxmlformats.org/officeDocument/2006/relationships/control" Target="../activeX/activeX10.xml"/><Relationship Id="rId12" Type="http://schemas.openxmlformats.org/officeDocument/2006/relationships/control" Target="../activeX/activeX15.xml"/><Relationship Id="rId17" Type="http://schemas.openxmlformats.org/officeDocument/2006/relationships/control" Target="../activeX/activeX20.xml"/><Relationship Id="rId25" Type="http://schemas.openxmlformats.org/officeDocument/2006/relationships/control" Target="../activeX/activeX28.xml"/><Relationship Id="rId33" Type="http://schemas.openxmlformats.org/officeDocument/2006/relationships/control" Target="../activeX/activeX3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9.xml"/><Relationship Id="rId20" Type="http://schemas.openxmlformats.org/officeDocument/2006/relationships/control" Target="../activeX/activeX23.xml"/><Relationship Id="rId29" Type="http://schemas.openxmlformats.org/officeDocument/2006/relationships/control" Target="../activeX/activeX3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9.xml"/><Relationship Id="rId11" Type="http://schemas.openxmlformats.org/officeDocument/2006/relationships/control" Target="../activeX/activeX14.xml"/><Relationship Id="rId24" Type="http://schemas.openxmlformats.org/officeDocument/2006/relationships/control" Target="../activeX/activeX27.xml"/><Relationship Id="rId32" Type="http://schemas.openxmlformats.org/officeDocument/2006/relationships/control" Target="../activeX/activeX35.xml"/><Relationship Id="rId5" Type="http://schemas.openxmlformats.org/officeDocument/2006/relationships/control" Target="../activeX/activeX8.xml"/><Relationship Id="rId15" Type="http://schemas.openxmlformats.org/officeDocument/2006/relationships/control" Target="../activeX/activeX18.xml"/><Relationship Id="rId23" Type="http://schemas.openxmlformats.org/officeDocument/2006/relationships/control" Target="../activeX/activeX26.xml"/><Relationship Id="rId28" Type="http://schemas.openxmlformats.org/officeDocument/2006/relationships/control" Target="../activeX/activeX31.xml"/><Relationship Id="rId10" Type="http://schemas.openxmlformats.org/officeDocument/2006/relationships/control" Target="../activeX/activeX13.xml"/><Relationship Id="rId19" Type="http://schemas.openxmlformats.org/officeDocument/2006/relationships/control" Target="../activeX/activeX22.xml"/><Relationship Id="rId31" Type="http://schemas.openxmlformats.org/officeDocument/2006/relationships/control" Target="../activeX/activeX34.xml"/><Relationship Id="rId4" Type="http://schemas.openxmlformats.org/officeDocument/2006/relationships/control" Target="../activeX/activeX7.xml"/><Relationship Id="rId9" Type="http://schemas.openxmlformats.org/officeDocument/2006/relationships/control" Target="../activeX/activeX12.xml"/><Relationship Id="rId14" Type="http://schemas.openxmlformats.org/officeDocument/2006/relationships/control" Target="../activeX/activeX17.xml"/><Relationship Id="rId22" Type="http://schemas.openxmlformats.org/officeDocument/2006/relationships/control" Target="../activeX/activeX25.xml"/><Relationship Id="rId27" Type="http://schemas.openxmlformats.org/officeDocument/2006/relationships/control" Target="../activeX/activeX30.xml"/><Relationship Id="rId30" Type="http://schemas.openxmlformats.org/officeDocument/2006/relationships/control" Target="../activeX/activeX33.xml"/><Relationship Id="rId35" Type="http://schemas.openxmlformats.org/officeDocument/2006/relationships/control" Target="../activeX/activeX3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4" Type="http://schemas.openxmlformats.org/officeDocument/2006/relationships/control" Target="../activeX/activeX4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43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B1:AE36"/>
  <sheetViews>
    <sheetView tabSelected="1" zoomScale="85" zoomScaleNormal="85" workbookViewId="0"/>
  </sheetViews>
  <sheetFormatPr defaultColWidth="3.140625" defaultRowHeight="15" customHeight="1"/>
  <sheetData>
    <row r="1" spans="2:31" ht="15" customHeight="1" thickBot="1">
      <c r="B1" s="14" t="s">
        <v>704</v>
      </c>
    </row>
    <row r="2" spans="2:31" ht="15" customHeight="1"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6"/>
    </row>
    <row r="3" spans="2:31" ht="15" customHeight="1">
      <c r="B3" s="107"/>
      <c r="C3" s="116"/>
      <c r="D3" s="103" t="s">
        <v>675</v>
      </c>
      <c r="E3" s="116"/>
      <c r="F3" s="116"/>
      <c r="G3" s="117" t="s">
        <v>0</v>
      </c>
      <c r="H3" s="117" t="s">
        <v>0</v>
      </c>
      <c r="I3" s="116"/>
      <c r="J3" s="116"/>
      <c r="K3" s="118" t="s">
        <v>667</v>
      </c>
      <c r="L3" s="118" t="s">
        <v>667</v>
      </c>
      <c r="M3" s="118" t="s">
        <v>667</v>
      </c>
      <c r="N3" s="116"/>
      <c r="O3" s="117" t="s">
        <v>0</v>
      </c>
      <c r="P3" s="116"/>
      <c r="Q3" s="116"/>
      <c r="R3" s="116"/>
      <c r="S3" s="117" t="s">
        <v>0</v>
      </c>
      <c r="T3" s="116"/>
      <c r="U3" s="116"/>
      <c r="V3" s="103" t="s">
        <v>675</v>
      </c>
      <c r="W3" s="116"/>
      <c r="X3" s="116"/>
      <c r="Y3" s="116"/>
      <c r="Z3" s="108"/>
    </row>
    <row r="4" spans="2:31" ht="15" customHeight="1">
      <c r="B4" s="107"/>
      <c r="C4" s="103" t="s">
        <v>675</v>
      </c>
      <c r="D4" s="116"/>
      <c r="E4" s="103" t="s">
        <v>675</v>
      </c>
      <c r="F4" s="116"/>
      <c r="G4" s="117" t="s">
        <v>0</v>
      </c>
      <c r="H4" s="116"/>
      <c r="I4" s="117" t="s">
        <v>0</v>
      </c>
      <c r="J4" s="116"/>
      <c r="K4" s="118" t="s">
        <v>667</v>
      </c>
      <c r="L4" s="116"/>
      <c r="M4" s="116"/>
      <c r="N4" s="116"/>
      <c r="O4" s="117" t="s">
        <v>0</v>
      </c>
      <c r="P4" s="117" t="s">
        <v>0</v>
      </c>
      <c r="Q4" s="116"/>
      <c r="R4" s="116"/>
      <c r="S4" s="117" t="s">
        <v>0</v>
      </c>
      <c r="T4" s="116"/>
      <c r="U4" s="103" t="s">
        <v>675</v>
      </c>
      <c r="V4" s="116"/>
      <c r="W4" s="103" t="s">
        <v>675</v>
      </c>
      <c r="X4" s="116"/>
      <c r="Y4" s="116"/>
      <c r="Z4" s="108"/>
    </row>
    <row r="5" spans="2:31" ht="15" customHeight="1">
      <c r="B5" s="107"/>
      <c r="C5" s="103" t="s">
        <v>675</v>
      </c>
      <c r="D5" s="103" t="s">
        <v>675</v>
      </c>
      <c r="E5" s="103" t="s">
        <v>675</v>
      </c>
      <c r="F5" s="116"/>
      <c r="G5" s="117" t="s">
        <v>0</v>
      </c>
      <c r="H5" s="117" t="s">
        <v>0</v>
      </c>
      <c r="I5" s="116"/>
      <c r="J5" s="116"/>
      <c r="K5" s="118" t="s">
        <v>667</v>
      </c>
      <c r="L5" s="118" t="s">
        <v>667</v>
      </c>
      <c r="M5" s="116"/>
      <c r="N5" s="116"/>
      <c r="O5" s="117" t="s">
        <v>0</v>
      </c>
      <c r="P5" s="116"/>
      <c r="Q5" s="117" t="s">
        <v>0</v>
      </c>
      <c r="R5" s="116"/>
      <c r="S5" s="117" t="s">
        <v>0</v>
      </c>
      <c r="T5" s="116"/>
      <c r="U5" s="103" t="s">
        <v>675</v>
      </c>
      <c r="V5" s="103" t="s">
        <v>675</v>
      </c>
      <c r="W5" s="103" t="s">
        <v>675</v>
      </c>
      <c r="X5" s="116"/>
      <c r="Y5" s="116"/>
      <c r="Z5" s="108"/>
    </row>
    <row r="6" spans="2:31" ht="15" customHeight="1">
      <c r="B6" s="107"/>
      <c r="C6" s="103" t="s">
        <v>675</v>
      </c>
      <c r="D6" s="116"/>
      <c r="E6" s="103" t="s">
        <v>675</v>
      </c>
      <c r="F6" s="116"/>
      <c r="G6" s="117" t="s">
        <v>0</v>
      </c>
      <c r="H6" s="116"/>
      <c r="I6" s="117" t="s">
        <v>0</v>
      </c>
      <c r="J6" s="116"/>
      <c r="K6" s="118" t="s">
        <v>667</v>
      </c>
      <c r="L6" s="116"/>
      <c r="M6" s="116"/>
      <c r="N6" s="116"/>
      <c r="O6" s="117" t="s">
        <v>0</v>
      </c>
      <c r="P6" s="116"/>
      <c r="Q6" s="116"/>
      <c r="R6" s="117" t="s">
        <v>0</v>
      </c>
      <c r="S6" s="117" t="s">
        <v>0</v>
      </c>
      <c r="T6" s="116"/>
      <c r="U6" s="103" t="s">
        <v>675</v>
      </c>
      <c r="V6" s="116"/>
      <c r="W6" s="103" t="s">
        <v>675</v>
      </c>
      <c r="X6" s="116"/>
      <c r="Y6" s="116"/>
      <c r="Z6" s="108"/>
    </row>
    <row r="7" spans="2:31" ht="15" customHeight="1">
      <c r="B7" s="107"/>
      <c r="C7" s="103" t="s">
        <v>675</v>
      </c>
      <c r="D7" s="116"/>
      <c r="E7" s="103" t="s">
        <v>675</v>
      </c>
      <c r="F7" s="116"/>
      <c r="G7" s="117" t="s">
        <v>0</v>
      </c>
      <c r="H7" s="116"/>
      <c r="I7" s="117" t="s">
        <v>0</v>
      </c>
      <c r="J7" s="116"/>
      <c r="K7" s="118" t="s">
        <v>667</v>
      </c>
      <c r="L7" s="118" t="s">
        <v>667</v>
      </c>
      <c r="M7" s="118" t="s">
        <v>667</v>
      </c>
      <c r="N7" s="116"/>
      <c r="O7" s="117" t="s">
        <v>0</v>
      </c>
      <c r="P7" s="116"/>
      <c r="Q7" s="116"/>
      <c r="R7" s="116"/>
      <c r="S7" s="117" t="s">
        <v>0</v>
      </c>
      <c r="T7" s="116"/>
      <c r="U7" s="103" t="s">
        <v>675</v>
      </c>
      <c r="V7" s="116"/>
      <c r="W7" s="103" t="s">
        <v>675</v>
      </c>
      <c r="X7" s="116"/>
      <c r="Y7" s="123" t="s">
        <v>889</v>
      </c>
      <c r="Z7" s="108"/>
    </row>
    <row r="8" spans="2:31" ht="15" customHeight="1">
      <c r="B8" s="107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08"/>
    </row>
    <row r="9" spans="2:31" ht="15" customHeight="1">
      <c r="B9" s="107"/>
      <c r="C9" s="117" t="s">
        <v>0</v>
      </c>
      <c r="D9" s="116"/>
      <c r="E9" s="117" t="s">
        <v>0</v>
      </c>
      <c r="F9" s="116"/>
      <c r="G9" s="103" t="s">
        <v>675</v>
      </c>
      <c r="H9" s="116"/>
      <c r="I9" s="116"/>
      <c r="J9" s="116"/>
      <c r="K9" s="118" t="s">
        <v>667</v>
      </c>
      <c r="L9" s="118" t="s">
        <v>667</v>
      </c>
      <c r="M9" s="118" t="s">
        <v>667</v>
      </c>
      <c r="N9" s="116"/>
      <c r="O9" s="103" t="s">
        <v>675</v>
      </c>
      <c r="P9" s="116"/>
      <c r="Q9" s="116"/>
      <c r="R9" s="116"/>
      <c r="S9" s="103" t="s">
        <v>675</v>
      </c>
      <c r="T9" s="116"/>
      <c r="U9" s="116"/>
      <c r="V9" s="117" t="s">
        <v>0</v>
      </c>
      <c r="W9" s="116"/>
      <c r="X9" s="117" t="s">
        <v>0</v>
      </c>
      <c r="Y9" s="116"/>
      <c r="Z9" s="108"/>
    </row>
    <row r="10" spans="2:31" ht="15" customHeight="1">
      <c r="B10" s="107"/>
      <c r="C10" s="117" t="s">
        <v>0</v>
      </c>
      <c r="D10" s="116"/>
      <c r="E10" s="117" t="s">
        <v>0</v>
      </c>
      <c r="F10" s="116"/>
      <c r="G10" s="103" t="s">
        <v>675</v>
      </c>
      <c r="H10" s="116"/>
      <c r="I10" s="116"/>
      <c r="J10" s="116"/>
      <c r="K10" s="118" t="s">
        <v>667</v>
      </c>
      <c r="L10" s="116"/>
      <c r="M10" s="116"/>
      <c r="N10" s="116"/>
      <c r="O10" s="103" t="s">
        <v>675</v>
      </c>
      <c r="P10" s="103" t="s">
        <v>675</v>
      </c>
      <c r="Q10" s="116"/>
      <c r="R10" s="103" t="s">
        <v>675</v>
      </c>
      <c r="S10" s="103" t="s">
        <v>675</v>
      </c>
      <c r="T10" s="116"/>
      <c r="U10" s="116"/>
      <c r="V10" s="117" t="s">
        <v>0</v>
      </c>
      <c r="W10" s="116"/>
      <c r="X10" s="117" t="s">
        <v>0</v>
      </c>
      <c r="Y10" s="116"/>
      <c r="Z10" s="108"/>
    </row>
    <row r="11" spans="2:31" ht="15" customHeight="1">
      <c r="B11" s="107"/>
      <c r="C11" s="116"/>
      <c r="D11" s="117" t="s">
        <v>0</v>
      </c>
      <c r="E11" s="116"/>
      <c r="F11" s="116"/>
      <c r="G11" s="103" t="s">
        <v>675</v>
      </c>
      <c r="H11" s="116"/>
      <c r="I11" s="116"/>
      <c r="J11" s="116"/>
      <c r="K11" s="118" t="s">
        <v>667</v>
      </c>
      <c r="L11" s="118" t="s">
        <v>667</v>
      </c>
      <c r="M11" s="118" t="s">
        <v>667</v>
      </c>
      <c r="N11" s="116"/>
      <c r="O11" s="103" t="s">
        <v>675</v>
      </c>
      <c r="P11" s="116"/>
      <c r="Q11" s="103" t="s">
        <v>675</v>
      </c>
      <c r="R11" s="116"/>
      <c r="S11" s="103" t="s">
        <v>675</v>
      </c>
      <c r="T11" s="116"/>
      <c r="U11" s="116"/>
      <c r="V11" s="116"/>
      <c r="W11" s="116"/>
      <c r="X11" s="116"/>
      <c r="Y11" s="116"/>
      <c r="Z11" s="108"/>
    </row>
    <row r="12" spans="2:31" ht="15" customHeight="1">
      <c r="B12" s="107"/>
      <c r="C12" s="117" t="s">
        <v>0</v>
      </c>
      <c r="D12" s="116"/>
      <c r="E12" s="117" t="s">
        <v>0</v>
      </c>
      <c r="F12" s="116"/>
      <c r="G12" s="103" t="s">
        <v>675</v>
      </c>
      <c r="H12" s="116"/>
      <c r="I12" s="116"/>
      <c r="J12" s="116"/>
      <c r="K12" s="116"/>
      <c r="L12" s="116"/>
      <c r="M12" s="118" t="s">
        <v>667</v>
      </c>
      <c r="N12" s="116"/>
      <c r="O12" s="103" t="s">
        <v>675</v>
      </c>
      <c r="P12" s="116"/>
      <c r="Q12" s="116"/>
      <c r="R12" s="116"/>
      <c r="S12" s="103" t="s">
        <v>675</v>
      </c>
      <c r="T12" s="116"/>
      <c r="U12" s="117" t="s">
        <v>0</v>
      </c>
      <c r="V12" s="116"/>
      <c r="W12" s="116"/>
      <c r="X12" s="116"/>
      <c r="Y12" s="117" t="s">
        <v>0</v>
      </c>
      <c r="Z12" s="108"/>
    </row>
    <row r="13" spans="2:31" ht="15" customHeight="1">
      <c r="B13" s="107"/>
      <c r="C13" s="117" t="s">
        <v>0</v>
      </c>
      <c r="D13" s="116"/>
      <c r="E13" s="117" t="s">
        <v>0</v>
      </c>
      <c r="F13" s="116"/>
      <c r="G13" s="103" t="s">
        <v>675</v>
      </c>
      <c r="H13" s="103" t="s">
        <v>675</v>
      </c>
      <c r="I13" s="103" t="s">
        <v>675</v>
      </c>
      <c r="J13" s="116"/>
      <c r="K13" s="118" t="s">
        <v>667</v>
      </c>
      <c r="L13" s="118" t="s">
        <v>667</v>
      </c>
      <c r="M13" s="118" t="s">
        <v>667</v>
      </c>
      <c r="N13" s="116"/>
      <c r="O13" s="103" t="s">
        <v>675</v>
      </c>
      <c r="P13" s="116"/>
      <c r="Q13" s="116"/>
      <c r="R13" s="116"/>
      <c r="S13" s="103" t="s">
        <v>675</v>
      </c>
      <c r="T13" s="116"/>
      <c r="U13" s="116"/>
      <c r="V13" s="117" t="s">
        <v>0</v>
      </c>
      <c r="W13" s="117" t="s">
        <v>0</v>
      </c>
      <c r="X13" s="117" t="s">
        <v>0</v>
      </c>
      <c r="Y13" s="116"/>
      <c r="Z13" s="108"/>
    </row>
    <row r="14" spans="2:31" ht="15" customHeight="1">
      <c r="B14" s="107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8"/>
    </row>
    <row r="15" spans="2:31" ht="15" customHeight="1">
      <c r="B15" s="107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108"/>
    </row>
    <row r="16" spans="2:31" ht="15" customHeight="1">
      <c r="B16" s="107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108"/>
      <c r="AE16" s="109"/>
    </row>
    <row r="17" spans="2:31" ht="15" customHeight="1">
      <c r="B17" s="107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108"/>
      <c r="AE17" s="109"/>
    </row>
    <row r="18" spans="2:31" ht="15" customHeight="1">
      <c r="B18" s="107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108"/>
      <c r="AE18" s="109"/>
    </row>
    <row r="19" spans="2:31" ht="15" customHeight="1">
      <c r="B19" s="107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108"/>
      <c r="AE19" s="109"/>
    </row>
    <row r="20" spans="2:31" ht="15" customHeight="1">
      <c r="B20" s="107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08"/>
      <c r="AE20" s="109"/>
    </row>
    <row r="21" spans="2:31" ht="15" customHeight="1">
      <c r="B21" s="107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08"/>
      <c r="AE21" s="109"/>
    </row>
    <row r="22" spans="2:31" ht="15" customHeight="1">
      <c r="B22" s="107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08"/>
      <c r="AE22" s="109"/>
    </row>
    <row r="23" spans="2:31" ht="15" customHeight="1">
      <c r="B23" s="107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08"/>
    </row>
    <row r="24" spans="2:31" ht="15" customHeight="1">
      <c r="B24" s="107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08"/>
    </row>
    <row r="25" spans="2:31" ht="15" customHeight="1">
      <c r="B25" s="107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08"/>
    </row>
    <row r="26" spans="2:31" ht="15" customHeight="1">
      <c r="B26" s="107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08"/>
    </row>
    <row r="27" spans="2:31" ht="15" customHeight="1">
      <c r="B27" s="107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108"/>
    </row>
    <row r="28" spans="2:31" ht="15" customHeight="1">
      <c r="B28" s="107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108"/>
    </row>
    <row r="29" spans="2:31" ht="15" customHeight="1">
      <c r="B29" s="107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108"/>
    </row>
    <row r="30" spans="2:31" ht="15" customHeight="1">
      <c r="B30" s="107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108"/>
    </row>
    <row r="31" spans="2:31" ht="15" customHeight="1">
      <c r="B31" s="107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108"/>
    </row>
    <row r="32" spans="2:31" ht="15" customHeight="1" thickBot="1">
      <c r="B32" s="110"/>
      <c r="C32" s="111"/>
      <c r="D32" s="111"/>
      <c r="E32" s="111"/>
      <c r="F32" s="111"/>
      <c r="G32" s="111"/>
      <c r="H32" s="111"/>
      <c r="I32" s="111" t="s">
        <v>618</v>
      </c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2"/>
    </row>
    <row r="33" spans="2:26" ht="15" customHeight="1">
      <c r="B33" s="109"/>
      <c r="C33" s="109"/>
      <c r="D33" s="109"/>
      <c r="E33" s="109"/>
      <c r="F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</row>
    <row r="34" spans="2:26" ht="15" customHeight="1"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</row>
    <row r="35" spans="2:26" ht="15" customHeight="1"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</row>
    <row r="36" spans="2:26" ht="15" customHeight="1"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</row>
  </sheetData>
  <sheetProtection password="CD64" sheet="1" objects="1" scenarios="1"/>
  <pageMargins left="0.7" right="0.7" top="0.75" bottom="0.75" header="0.3" footer="0.3"/>
  <legacyDrawing r:id="rId1"/>
  <controls>
    <control shapeId="6145" r:id="rId2" name="lblNewGame"/>
    <control shapeId="6146" r:id="rId3" name="lblContinue"/>
    <control shapeId="6147" r:id="rId4" name="lblImport"/>
    <control shapeId="6148" r:id="rId5" name="lblControls"/>
    <control shapeId="6149" r:id="rId6" name="lblCredits"/>
    <control shapeId="6150" r:id="rId7" name="lblQui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L49"/>
  <sheetViews>
    <sheetView zoomScale="85" zoomScaleNormal="85" workbookViewId="0">
      <selection activeCell="N12" sqref="N12"/>
    </sheetView>
  </sheetViews>
  <sheetFormatPr defaultColWidth="3" defaultRowHeight="15"/>
  <cols>
    <col min="4" max="4" width="3.140625" bestFit="1" customWidth="1"/>
    <col min="16" max="16" width="3" customWidth="1"/>
    <col min="20" max="20" width="3.140625" bestFit="1" customWidth="1"/>
    <col min="25" max="25" width="3.140625" bestFit="1" customWidth="1"/>
    <col min="29" max="29" width="3.140625" bestFit="1" customWidth="1"/>
    <col min="33" max="33" width="4" bestFit="1" customWidth="1"/>
    <col min="44" max="44" width="4" customWidth="1"/>
    <col min="49" max="49" width="4" bestFit="1" customWidth="1"/>
    <col min="64" max="64" width="3.140625" bestFit="1" customWidth="1"/>
    <col min="67" max="68" width="3.140625" bestFit="1" customWidth="1"/>
  </cols>
  <sheetData>
    <row r="1" spans="1:64" ht="114" customHeight="1" thickBot="1">
      <c r="A1" s="26"/>
      <c r="B1" s="127" t="s">
        <v>887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9"/>
      <c r="AA1" s="91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83"/>
      <c r="AU1" s="92"/>
      <c r="AV1" s="92"/>
      <c r="AW1" s="92"/>
      <c r="AX1" s="93"/>
      <c r="AY1" s="26"/>
      <c r="AZ1" s="26"/>
    </row>
    <row r="2" spans="1:64">
      <c r="A2" s="26"/>
      <c r="B2" s="27" t="s">
        <v>0</v>
      </c>
      <c r="C2" s="28" t="s">
        <v>0</v>
      </c>
      <c r="D2" s="28" t="s">
        <v>0</v>
      </c>
      <c r="E2" s="28" t="s">
        <v>0</v>
      </c>
      <c r="F2" s="28" t="s">
        <v>0</v>
      </c>
      <c r="G2" s="28" t="s">
        <v>0</v>
      </c>
      <c r="H2" s="28" t="s">
        <v>0</v>
      </c>
      <c r="I2" s="28" t="s">
        <v>0</v>
      </c>
      <c r="J2" s="28" t="s">
        <v>0</v>
      </c>
      <c r="K2" s="28" t="s">
        <v>0</v>
      </c>
      <c r="L2" s="28" t="s">
        <v>0</v>
      </c>
      <c r="M2" s="28" t="s">
        <v>0</v>
      </c>
      <c r="N2" s="28" t="s">
        <v>0</v>
      </c>
      <c r="O2" s="28" t="s">
        <v>0</v>
      </c>
      <c r="P2" s="28" t="s">
        <v>0</v>
      </c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 t="s">
        <v>0</v>
      </c>
      <c r="W2" s="28" t="s">
        <v>0</v>
      </c>
      <c r="X2" s="28" t="s">
        <v>0</v>
      </c>
      <c r="Y2" s="28" t="s">
        <v>0</v>
      </c>
      <c r="Z2" s="29" t="s">
        <v>0</v>
      </c>
      <c r="AA2" s="30" t="s">
        <v>16</v>
      </c>
      <c r="AB2" s="31"/>
      <c r="AC2" s="31"/>
      <c r="AD2" s="31"/>
      <c r="AE2" s="31"/>
      <c r="AF2" s="31"/>
      <c r="AG2" s="32" t="str">
        <f>Variables!B10</f>
        <v>Combatant</v>
      </c>
      <c r="AH2" s="31"/>
      <c r="AI2" s="31"/>
      <c r="AJ2" s="31"/>
      <c r="AK2" s="31"/>
      <c r="AL2" s="31"/>
      <c r="AM2" s="33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5"/>
      <c r="AY2" s="26"/>
      <c r="AZ2" s="26"/>
    </row>
    <row r="3" spans="1:64">
      <c r="A3" s="26"/>
      <c r="B3" s="36" t="s">
        <v>0</v>
      </c>
      <c r="C3" s="37" t="s">
        <v>0</v>
      </c>
      <c r="D3" s="37" t="s">
        <v>0</v>
      </c>
      <c r="E3" s="37" t="s">
        <v>0</v>
      </c>
      <c r="F3" s="37" t="s">
        <v>0</v>
      </c>
      <c r="G3" s="37" t="s">
        <v>0</v>
      </c>
      <c r="H3" s="37" t="s">
        <v>0</v>
      </c>
      <c r="I3" s="37" t="s">
        <v>0</v>
      </c>
      <c r="J3" s="37" t="s">
        <v>0</v>
      </c>
      <c r="K3" s="37" t="s">
        <v>0</v>
      </c>
      <c r="L3" s="37" t="s">
        <v>0</v>
      </c>
      <c r="M3" s="37" t="s">
        <v>0</v>
      </c>
      <c r="N3" s="37" t="s">
        <v>0</v>
      </c>
      <c r="O3" s="37" t="s">
        <v>0</v>
      </c>
      <c r="P3" s="37" t="s">
        <v>0</v>
      </c>
      <c r="Q3" s="37" t="s">
        <v>0</v>
      </c>
      <c r="R3" s="37" t="s">
        <v>0</v>
      </c>
      <c r="S3" s="37" t="s">
        <v>0</v>
      </c>
      <c r="T3" s="37" t="s">
        <v>0</v>
      </c>
      <c r="U3" s="37" t="s">
        <v>0</v>
      </c>
      <c r="V3" s="37" t="s">
        <v>0</v>
      </c>
      <c r="W3" s="37" t="s">
        <v>0</v>
      </c>
      <c r="X3" s="37" t="s">
        <v>0</v>
      </c>
      <c r="Y3" s="37" t="s">
        <v>0</v>
      </c>
      <c r="Z3" s="38" t="s">
        <v>0</v>
      </c>
      <c r="AA3" s="39" t="s">
        <v>17</v>
      </c>
      <c r="AB3" s="40"/>
      <c r="AC3" s="40"/>
      <c r="AD3" s="40"/>
      <c r="AE3" s="40"/>
      <c r="AF3" s="40"/>
      <c r="AG3" s="41" t="str">
        <f>Variables!B7</f>
        <v>Cary</v>
      </c>
      <c r="AH3" s="40"/>
      <c r="AI3" s="40"/>
      <c r="AJ3" s="40"/>
      <c r="AK3" s="40"/>
      <c r="AL3" s="40"/>
      <c r="AM3" s="42" t="s">
        <v>17</v>
      </c>
      <c r="AN3" s="43"/>
      <c r="AO3" s="43"/>
      <c r="AP3" s="43"/>
      <c r="AQ3" s="43"/>
      <c r="AR3" s="44" t="str">
        <f>Variables!B26</f>
        <v>Bunny</v>
      </c>
      <c r="AS3" s="43"/>
      <c r="AT3" s="43"/>
      <c r="AU3" s="43"/>
      <c r="AV3" s="43"/>
      <c r="AW3" s="43"/>
      <c r="AX3" s="45"/>
      <c r="AY3" s="26"/>
      <c r="AZ3" s="26"/>
    </row>
    <row r="4" spans="1:64" ht="15.75" thickBot="1">
      <c r="A4" s="26"/>
      <c r="B4" s="36" t="s">
        <v>0</v>
      </c>
      <c r="C4" s="37" t="s">
        <v>0</v>
      </c>
      <c r="D4" s="46" t="s">
        <v>0</v>
      </c>
      <c r="E4" s="46" t="s">
        <v>0</v>
      </c>
      <c r="F4" s="46" t="s">
        <v>0</v>
      </c>
      <c r="G4" s="46" t="s">
        <v>0</v>
      </c>
      <c r="H4" s="46" t="s">
        <v>0</v>
      </c>
      <c r="I4" s="46" t="s">
        <v>0</v>
      </c>
      <c r="J4" s="46" t="s">
        <v>0</v>
      </c>
      <c r="K4" s="46" t="s">
        <v>0</v>
      </c>
      <c r="L4" s="46" t="s">
        <v>0</v>
      </c>
      <c r="M4" s="46" t="s">
        <v>0</v>
      </c>
      <c r="N4" s="46" t="s">
        <v>0</v>
      </c>
      <c r="O4" s="46" t="s">
        <v>0</v>
      </c>
      <c r="P4" s="46" t="s">
        <v>0</v>
      </c>
      <c r="Q4" s="46" t="s">
        <v>0</v>
      </c>
      <c r="R4" s="46" t="s">
        <v>0</v>
      </c>
      <c r="S4" s="46" t="s">
        <v>0</v>
      </c>
      <c r="T4" s="46" t="s">
        <v>0</v>
      </c>
      <c r="U4" s="46" t="s">
        <v>0</v>
      </c>
      <c r="V4" s="46" t="s">
        <v>0</v>
      </c>
      <c r="W4" s="46" t="s">
        <v>0</v>
      </c>
      <c r="X4" s="46" t="s">
        <v>0</v>
      </c>
      <c r="Y4" s="37" t="s">
        <v>0</v>
      </c>
      <c r="Z4" s="38" t="s">
        <v>0</v>
      </c>
      <c r="AA4" s="39" t="s">
        <v>18</v>
      </c>
      <c r="AB4" s="40"/>
      <c r="AC4" s="40"/>
      <c r="AD4" s="40"/>
      <c r="AE4" s="40"/>
      <c r="AF4" s="40"/>
      <c r="AG4" s="41">
        <f>Variables!B8</f>
        <v>1</v>
      </c>
      <c r="AH4" s="40"/>
      <c r="AI4" s="40"/>
      <c r="AJ4" s="40"/>
      <c r="AK4" s="40"/>
      <c r="AL4" s="40"/>
      <c r="AM4" s="42" t="s">
        <v>18</v>
      </c>
      <c r="AN4" s="43"/>
      <c r="AO4" s="43"/>
      <c r="AP4" s="43"/>
      <c r="AQ4" s="43"/>
      <c r="AR4" s="44">
        <f>Variables!B27</f>
        <v>1</v>
      </c>
      <c r="AS4" s="43"/>
      <c r="AT4" s="43"/>
      <c r="AU4" s="43"/>
      <c r="AV4" s="43"/>
      <c r="AW4" s="43"/>
      <c r="AX4" s="45"/>
      <c r="AY4" s="26"/>
      <c r="AZ4" s="26"/>
    </row>
    <row r="5" spans="1:64">
      <c r="A5" s="26"/>
      <c r="B5" s="36" t="s">
        <v>0</v>
      </c>
      <c r="C5" s="37" t="s">
        <v>0</v>
      </c>
      <c r="D5" s="46" t="s">
        <v>0</v>
      </c>
      <c r="E5" s="97" t="s">
        <v>0</v>
      </c>
      <c r="F5" s="94" t="s">
        <v>0</v>
      </c>
      <c r="G5" s="94" t="s">
        <v>0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94" t="s">
        <v>0</v>
      </c>
      <c r="V5" s="94" t="s">
        <v>0</v>
      </c>
      <c r="W5" s="100" t="s">
        <v>0</v>
      </c>
      <c r="X5" s="46" t="s">
        <v>0</v>
      </c>
      <c r="Y5" s="37" t="s">
        <v>0</v>
      </c>
      <c r="Z5" s="38" t="s">
        <v>0</v>
      </c>
      <c r="AA5" s="39" t="s">
        <v>34</v>
      </c>
      <c r="AB5" s="40"/>
      <c r="AC5" s="40"/>
      <c r="AD5" s="40"/>
      <c r="AE5" s="40"/>
      <c r="AF5" s="132">
        <f>Variables!B18</f>
        <v>100</v>
      </c>
      <c r="AG5" s="131"/>
      <c r="AH5" s="131"/>
      <c r="AI5" s="47" t="s">
        <v>20</v>
      </c>
      <c r="AJ5" s="130">
        <f>Variables!B19</f>
        <v>100</v>
      </c>
      <c r="AK5" s="130"/>
      <c r="AL5" s="130"/>
      <c r="AM5" s="42" t="s">
        <v>34</v>
      </c>
      <c r="AN5" s="43"/>
      <c r="AO5" s="43"/>
      <c r="AP5" s="43"/>
      <c r="AQ5" s="43"/>
      <c r="AR5" s="124">
        <f>Variables!B30</f>
        <v>41</v>
      </c>
      <c r="AS5" s="124"/>
      <c r="AT5" s="124"/>
      <c r="AU5" s="48" t="s">
        <v>20</v>
      </c>
      <c r="AV5" s="125">
        <f>Variables!B31</f>
        <v>41</v>
      </c>
      <c r="AW5" s="125"/>
      <c r="AX5" s="126"/>
      <c r="AY5" s="26"/>
      <c r="AZ5" s="26"/>
    </row>
    <row r="6" spans="1:64">
      <c r="A6" s="26"/>
      <c r="B6" s="36" t="s">
        <v>0</v>
      </c>
      <c r="C6" s="37" t="s">
        <v>0</v>
      </c>
      <c r="D6" s="46" t="s">
        <v>0</v>
      </c>
      <c r="E6" s="96" t="s">
        <v>0</v>
      </c>
      <c r="F6" s="95" t="s">
        <v>0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95" t="s">
        <v>0</v>
      </c>
      <c r="W6" s="101" t="s">
        <v>0</v>
      </c>
      <c r="X6" s="46" t="s">
        <v>0</v>
      </c>
      <c r="Y6" s="37" t="s">
        <v>0</v>
      </c>
      <c r="Z6" s="38" t="s">
        <v>0</v>
      </c>
      <c r="AA6" s="39" t="s">
        <v>19</v>
      </c>
      <c r="AB6" s="40"/>
      <c r="AC6" s="40"/>
      <c r="AD6" s="40"/>
      <c r="AE6" s="40"/>
      <c r="AF6" s="131">
        <f>Variables!B9</f>
        <v>0</v>
      </c>
      <c r="AG6" s="131"/>
      <c r="AH6" s="131"/>
      <c r="AI6" s="47" t="s">
        <v>20</v>
      </c>
      <c r="AJ6" s="130">
        <f>Variables!B11</f>
        <v>1000</v>
      </c>
      <c r="AK6" s="130"/>
      <c r="AL6" s="130"/>
      <c r="AM6" s="42" t="s">
        <v>39</v>
      </c>
      <c r="AN6" s="43"/>
      <c r="AO6" s="43"/>
      <c r="AP6" s="43"/>
      <c r="AQ6" s="43"/>
      <c r="AR6" s="124">
        <f>Variables!B28</f>
        <v>13</v>
      </c>
      <c r="AS6" s="124"/>
      <c r="AT6" s="124"/>
      <c r="AU6" s="48" t="s">
        <v>20</v>
      </c>
      <c r="AV6" s="125">
        <f>Variables!B29</f>
        <v>13</v>
      </c>
      <c r="AW6" s="125"/>
      <c r="AX6" s="126"/>
      <c r="AY6" s="26"/>
      <c r="AZ6" s="26"/>
    </row>
    <row r="7" spans="1:64">
      <c r="A7" s="26"/>
      <c r="B7" s="36" t="s">
        <v>0</v>
      </c>
      <c r="C7" s="37" t="s">
        <v>0</v>
      </c>
      <c r="D7" s="46" t="s">
        <v>0</v>
      </c>
      <c r="E7" s="96" t="s">
        <v>0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101" t="s">
        <v>0</v>
      </c>
      <c r="X7" s="46" t="s">
        <v>0</v>
      </c>
      <c r="Y7" s="37" t="s">
        <v>0</v>
      </c>
      <c r="Z7" s="38" t="s">
        <v>0</v>
      </c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2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5"/>
      <c r="AY7" s="26"/>
      <c r="AZ7" s="26"/>
    </row>
    <row r="8" spans="1:64">
      <c r="A8" s="26"/>
      <c r="B8" s="36" t="s">
        <v>0</v>
      </c>
      <c r="C8" s="37" t="s">
        <v>0</v>
      </c>
      <c r="D8" s="46" t="s">
        <v>0</v>
      </c>
      <c r="E8" s="79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121"/>
      <c r="X8" s="46" t="s">
        <v>0</v>
      </c>
      <c r="Y8" s="37" t="s">
        <v>0</v>
      </c>
      <c r="Z8" s="38" t="s">
        <v>0</v>
      </c>
      <c r="AA8" s="39" t="s">
        <v>30</v>
      </c>
      <c r="AB8" s="40"/>
      <c r="AC8" s="40"/>
      <c r="AD8" s="40"/>
      <c r="AE8" s="40"/>
      <c r="AF8" s="40"/>
      <c r="AG8" s="49">
        <f>Variables!B12</f>
        <v>10</v>
      </c>
      <c r="AH8" s="40"/>
      <c r="AI8" s="40"/>
      <c r="AJ8" s="40"/>
      <c r="AK8" s="40"/>
      <c r="AL8" s="40"/>
      <c r="AM8" s="42" t="s">
        <v>40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5"/>
      <c r="AY8" s="26"/>
      <c r="AZ8" s="26"/>
    </row>
    <row r="9" spans="1:64">
      <c r="A9" s="26"/>
      <c r="B9" s="36" t="s">
        <v>0</v>
      </c>
      <c r="C9" s="37" t="s">
        <v>0</v>
      </c>
      <c r="D9" s="46" t="s">
        <v>0</v>
      </c>
      <c r="E9" s="79"/>
      <c r="F9" s="80"/>
      <c r="G9" s="80"/>
      <c r="H9" s="80"/>
      <c r="I9" s="80"/>
      <c r="J9" s="95" t="s">
        <v>0</v>
      </c>
      <c r="K9" s="80"/>
      <c r="L9" s="80"/>
      <c r="M9" s="80"/>
      <c r="N9" s="80"/>
      <c r="O9" s="80"/>
      <c r="P9" s="80"/>
      <c r="Q9" s="80"/>
      <c r="R9" s="95" t="s">
        <v>0</v>
      </c>
      <c r="S9" s="80"/>
      <c r="T9" s="80"/>
      <c r="U9" s="80"/>
      <c r="V9" s="80"/>
      <c r="W9" s="121"/>
      <c r="X9" s="46" t="s">
        <v>0</v>
      </c>
      <c r="Y9" s="37" t="s">
        <v>0</v>
      </c>
      <c r="Z9" s="38" t="s">
        <v>0</v>
      </c>
      <c r="AA9" s="39" t="s">
        <v>31</v>
      </c>
      <c r="AB9" s="40"/>
      <c r="AC9" s="40"/>
      <c r="AD9" s="40"/>
      <c r="AE9" s="40"/>
      <c r="AF9" s="40"/>
      <c r="AG9" s="50">
        <f>Variables!B13</f>
        <v>10</v>
      </c>
      <c r="AH9" s="40"/>
      <c r="AI9" s="40"/>
      <c r="AJ9" s="40"/>
      <c r="AK9" s="40"/>
      <c r="AL9" s="40"/>
      <c r="AM9" s="42"/>
      <c r="AN9" s="43" t="str">
        <f>Variables!B32</f>
        <v>None</v>
      </c>
      <c r="AO9" s="43"/>
      <c r="AP9" s="43"/>
      <c r="AQ9" s="43"/>
      <c r="AR9" s="43"/>
      <c r="AS9" s="43"/>
      <c r="AT9" s="43"/>
      <c r="AU9" s="43"/>
      <c r="AV9" s="43"/>
      <c r="AW9" s="43"/>
      <c r="AX9" s="45"/>
      <c r="AY9" s="26"/>
      <c r="AZ9" s="26"/>
    </row>
    <row r="10" spans="1:64">
      <c r="A10" s="26"/>
      <c r="B10" s="36" t="s">
        <v>0</v>
      </c>
      <c r="C10" s="37" t="s">
        <v>0</v>
      </c>
      <c r="D10" s="46" t="s">
        <v>0</v>
      </c>
      <c r="E10" s="79"/>
      <c r="F10" s="80"/>
      <c r="G10" s="80"/>
      <c r="H10" s="80"/>
      <c r="I10" s="95" t="s">
        <v>0</v>
      </c>
      <c r="J10" s="95" t="s">
        <v>0</v>
      </c>
      <c r="K10" s="95" t="s">
        <v>0</v>
      </c>
      <c r="L10" s="80"/>
      <c r="M10" s="80"/>
      <c r="N10" s="80"/>
      <c r="O10" s="80"/>
      <c r="P10" s="80"/>
      <c r="Q10" s="95" t="s">
        <v>0</v>
      </c>
      <c r="R10" s="95" t="s">
        <v>0</v>
      </c>
      <c r="S10" s="95" t="s">
        <v>0</v>
      </c>
      <c r="T10" s="80"/>
      <c r="U10" s="80"/>
      <c r="V10" s="80"/>
      <c r="W10" s="121"/>
      <c r="X10" s="46" t="s">
        <v>0</v>
      </c>
      <c r="Y10" s="37" t="s">
        <v>0</v>
      </c>
      <c r="Z10" s="38" t="s">
        <v>0</v>
      </c>
      <c r="AA10" s="39" t="s">
        <v>41</v>
      </c>
      <c r="AB10" s="40"/>
      <c r="AC10" s="40"/>
      <c r="AD10" s="40"/>
      <c r="AE10" s="40"/>
      <c r="AF10" s="40"/>
      <c r="AG10" s="50">
        <f>Variables!B14</f>
        <v>10</v>
      </c>
      <c r="AH10" s="40"/>
      <c r="AI10" s="40"/>
      <c r="AJ10" s="40"/>
      <c r="AK10" s="40"/>
      <c r="AL10" s="40"/>
      <c r="AM10" s="42"/>
      <c r="AN10" s="43" t="str">
        <f>Variables!B33</f>
        <v>None</v>
      </c>
      <c r="AO10" s="43"/>
      <c r="AP10" s="43"/>
      <c r="AQ10" s="43"/>
      <c r="AR10" s="43"/>
      <c r="AS10" s="43"/>
      <c r="AT10" s="43"/>
      <c r="AU10" s="43"/>
      <c r="AV10" s="43"/>
      <c r="AW10" s="43"/>
      <c r="AX10" s="45"/>
      <c r="AY10" s="26"/>
      <c r="AZ10" s="26"/>
    </row>
    <row r="11" spans="1:64">
      <c r="A11" s="26"/>
      <c r="B11" s="36" t="s">
        <v>0</v>
      </c>
      <c r="C11" s="37" t="s">
        <v>0</v>
      </c>
      <c r="D11" s="46" t="s">
        <v>0</v>
      </c>
      <c r="E11" s="79"/>
      <c r="F11" s="80"/>
      <c r="G11" s="80"/>
      <c r="H11" s="80"/>
      <c r="I11" s="80"/>
      <c r="J11" s="95" t="s">
        <v>0</v>
      </c>
      <c r="K11" s="80"/>
      <c r="L11" s="80"/>
      <c r="M11" s="80"/>
      <c r="N11" s="80"/>
      <c r="O11" s="80"/>
      <c r="P11" s="80"/>
      <c r="Q11" s="80"/>
      <c r="R11" s="95" t="s">
        <v>0</v>
      </c>
      <c r="S11" s="80"/>
      <c r="T11" s="80"/>
      <c r="U11" s="80"/>
      <c r="V11" s="80"/>
      <c r="W11" s="121"/>
      <c r="X11" s="46" t="s">
        <v>0</v>
      </c>
      <c r="Y11" s="37" t="s">
        <v>0</v>
      </c>
      <c r="Z11" s="38" t="s">
        <v>0</v>
      </c>
      <c r="AA11" s="39" t="s">
        <v>32</v>
      </c>
      <c r="AB11" s="40"/>
      <c r="AC11" s="40"/>
      <c r="AD11" s="40"/>
      <c r="AE11" s="40"/>
      <c r="AF11" s="40"/>
      <c r="AG11" s="50">
        <f>Variables!B15</f>
        <v>10</v>
      </c>
      <c r="AH11" s="40"/>
      <c r="AI11" s="40"/>
      <c r="AJ11" s="40"/>
      <c r="AK11" s="40"/>
      <c r="AL11" s="40"/>
      <c r="AM11" s="42"/>
      <c r="AN11" s="43" t="str">
        <f>Variables!B34</f>
        <v>None</v>
      </c>
      <c r="AO11" s="43"/>
      <c r="AP11" s="43"/>
      <c r="AQ11" s="43"/>
      <c r="AR11" s="43"/>
      <c r="AS11" s="43"/>
      <c r="AT11" s="43"/>
      <c r="AU11" s="43"/>
      <c r="AV11" s="43"/>
      <c r="AW11" s="43"/>
      <c r="AX11" s="45"/>
      <c r="AY11" s="26"/>
      <c r="AZ11" s="26"/>
    </row>
    <row r="12" spans="1:64">
      <c r="A12" s="26"/>
      <c r="B12" s="36" t="s">
        <v>0</v>
      </c>
      <c r="C12" s="37" t="s">
        <v>0</v>
      </c>
      <c r="D12" s="46" t="s">
        <v>0</v>
      </c>
      <c r="E12" s="79"/>
      <c r="F12" s="80"/>
      <c r="G12" s="80"/>
      <c r="H12" s="80"/>
      <c r="I12" s="80"/>
      <c r="J12" s="80"/>
      <c r="K12" s="80"/>
      <c r="L12" s="80"/>
      <c r="M12" s="80"/>
      <c r="N12" s="80" t="s">
        <v>691</v>
      </c>
      <c r="O12" s="80"/>
      <c r="P12" s="80"/>
      <c r="Q12" s="80"/>
      <c r="R12" s="80"/>
      <c r="S12" s="80"/>
      <c r="T12" s="80"/>
      <c r="U12" s="80"/>
      <c r="V12" s="80"/>
      <c r="W12" s="121" t="s">
        <v>531</v>
      </c>
      <c r="X12" s="46" t="s">
        <v>0</v>
      </c>
      <c r="Y12" s="37" t="s">
        <v>0</v>
      </c>
      <c r="Z12" s="38" t="s">
        <v>0</v>
      </c>
      <c r="AA12" s="39" t="s">
        <v>33</v>
      </c>
      <c r="AB12" s="40"/>
      <c r="AC12" s="40"/>
      <c r="AD12" s="40"/>
      <c r="AE12" s="40"/>
      <c r="AF12" s="40"/>
      <c r="AG12" s="51">
        <f>Variables!B16</f>
        <v>0</v>
      </c>
      <c r="AH12" s="40"/>
      <c r="AI12" s="40"/>
      <c r="AJ12" s="40"/>
      <c r="AK12" s="40"/>
      <c r="AL12" s="40"/>
      <c r="AM12" s="42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5"/>
      <c r="AY12" s="26"/>
      <c r="AZ12" s="26"/>
    </row>
    <row r="13" spans="1:64">
      <c r="A13" s="26"/>
      <c r="B13" s="36" t="s">
        <v>0</v>
      </c>
      <c r="C13" s="37" t="s">
        <v>0</v>
      </c>
      <c r="D13" s="46" t="s">
        <v>0</v>
      </c>
      <c r="E13" s="79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121"/>
      <c r="X13" s="46" t="s">
        <v>0</v>
      </c>
      <c r="Y13" s="37" t="s">
        <v>0</v>
      </c>
      <c r="Z13" s="38" t="s">
        <v>0</v>
      </c>
      <c r="AA13" s="39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5"/>
      <c r="AY13" s="26"/>
      <c r="AZ13" s="26"/>
    </row>
    <row r="14" spans="1:64">
      <c r="A14" s="26"/>
      <c r="B14" s="36" t="s">
        <v>0</v>
      </c>
      <c r="C14" s="37" t="s">
        <v>0</v>
      </c>
      <c r="D14" s="46" t="s">
        <v>0</v>
      </c>
      <c r="E14" s="79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121"/>
      <c r="X14" s="46" t="s">
        <v>0</v>
      </c>
      <c r="Y14" s="37" t="s">
        <v>0</v>
      </c>
      <c r="Z14" s="38" t="s">
        <v>0</v>
      </c>
      <c r="AA14" s="39" t="s">
        <v>43</v>
      </c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2" t="s">
        <v>43</v>
      </c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5"/>
      <c r="AY14" s="26"/>
      <c r="AZ14" s="26"/>
      <c r="BL14" s="16"/>
    </row>
    <row r="15" spans="1:64">
      <c r="A15" s="26"/>
      <c r="B15" s="36" t="s">
        <v>0</v>
      </c>
      <c r="C15" s="37" t="s">
        <v>0</v>
      </c>
      <c r="D15" s="46" t="s">
        <v>0</v>
      </c>
      <c r="E15" s="79"/>
      <c r="F15" s="80"/>
      <c r="G15" s="80"/>
      <c r="H15" s="80"/>
      <c r="I15" s="80"/>
      <c r="J15" s="80"/>
      <c r="K15" s="80"/>
      <c r="L15" s="95" t="s">
        <v>0</v>
      </c>
      <c r="M15" s="80"/>
      <c r="N15" s="80"/>
      <c r="O15" s="80"/>
      <c r="P15" s="95" t="s">
        <v>0</v>
      </c>
      <c r="Q15" s="80"/>
      <c r="R15" s="80"/>
      <c r="S15" s="80"/>
      <c r="T15" s="80"/>
      <c r="U15" s="80"/>
      <c r="V15" s="80"/>
      <c r="W15" s="121"/>
      <c r="X15" s="46" t="s">
        <v>0</v>
      </c>
      <c r="Y15" s="37" t="s">
        <v>0</v>
      </c>
      <c r="Z15" s="38" t="s">
        <v>0</v>
      </c>
      <c r="AA15" s="39" t="s">
        <v>44</v>
      </c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2" t="s">
        <v>44</v>
      </c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5"/>
      <c r="AY15" s="26"/>
      <c r="AZ15" s="26"/>
    </row>
    <row r="16" spans="1:64" ht="15.75" thickBot="1">
      <c r="A16" s="26"/>
      <c r="B16" s="36" t="s">
        <v>0</v>
      </c>
      <c r="C16" s="37" t="s">
        <v>0</v>
      </c>
      <c r="D16" s="46" t="s">
        <v>0</v>
      </c>
      <c r="E16" s="96" t="s">
        <v>0</v>
      </c>
      <c r="F16" s="80"/>
      <c r="G16" s="80"/>
      <c r="H16" s="80"/>
      <c r="I16" s="80"/>
      <c r="J16" s="80"/>
      <c r="K16" s="80"/>
      <c r="L16" s="80"/>
      <c r="M16" s="95" t="s">
        <v>0</v>
      </c>
      <c r="N16" s="95" t="s">
        <v>0</v>
      </c>
      <c r="O16" s="95" t="s">
        <v>0</v>
      </c>
      <c r="P16" s="80"/>
      <c r="Q16" s="80"/>
      <c r="R16" s="80"/>
      <c r="S16" s="80"/>
      <c r="T16" s="80"/>
      <c r="U16" s="80"/>
      <c r="V16" s="80"/>
      <c r="W16" s="101" t="s">
        <v>0</v>
      </c>
      <c r="X16" s="46" t="s">
        <v>0</v>
      </c>
      <c r="Y16" s="37" t="s">
        <v>0</v>
      </c>
      <c r="Z16" s="38" t="s">
        <v>0</v>
      </c>
      <c r="AA16" s="52" t="s">
        <v>37</v>
      </c>
      <c r="AB16" s="53"/>
      <c r="AC16" s="53"/>
      <c r="AD16" s="53"/>
      <c r="AE16" s="54" t="str">
        <f>Variables!B52</f>
        <v>None</v>
      </c>
      <c r="AF16" s="53"/>
      <c r="AG16" s="53"/>
      <c r="AH16" s="53"/>
      <c r="AI16" s="53"/>
      <c r="AJ16" s="53"/>
      <c r="AK16" s="53"/>
      <c r="AL16" s="53"/>
      <c r="AM16" s="55" t="s">
        <v>37</v>
      </c>
      <c r="AN16" s="56"/>
      <c r="AO16" s="56"/>
      <c r="AP16" s="56"/>
      <c r="AQ16" s="56"/>
      <c r="AR16" s="56" t="str">
        <f>Variables!B53</f>
        <v>None</v>
      </c>
      <c r="AS16" s="56"/>
      <c r="AT16" s="56"/>
      <c r="AU16" s="56"/>
      <c r="AV16" s="56"/>
      <c r="AW16" s="56"/>
      <c r="AX16" s="57"/>
      <c r="AY16" s="26"/>
      <c r="AZ16" s="26"/>
    </row>
    <row r="17" spans="1:52">
      <c r="A17" s="26"/>
      <c r="B17" s="36" t="s">
        <v>0</v>
      </c>
      <c r="C17" s="37" t="s">
        <v>0</v>
      </c>
      <c r="D17" s="46" t="s">
        <v>0</v>
      </c>
      <c r="E17" s="96" t="s">
        <v>0</v>
      </c>
      <c r="F17" s="95" t="s">
        <v>0</v>
      </c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95" t="s">
        <v>0</v>
      </c>
      <c r="W17" s="101" t="s">
        <v>0</v>
      </c>
      <c r="X17" s="46" t="s">
        <v>0</v>
      </c>
      <c r="Y17" s="37" t="s">
        <v>0</v>
      </c>
      <c r="Z17" s="38" t="s">
        <v>0</v>
      </c>
      <c r="AA17" s="58"/>
      <c r="AB17" s="59"/>
      <c r="AC17" s="59"/>
      <c r="AD17" s="59"/>
      <c r="AE17" s="59"/>
      <c r="AF17" s="60"/>
      <c r="AG17" s="61"/>
      <c r="AH17" s="62"/>
      <c r="AI17" s="62"/>
      <c r="AJ17" s="62"/>
      <c r="AK17" s="62"/>
      <c r="AL17" s="62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4"/>
      <c r="AY17" s="26"/>
      <c r="AZ17" s="26"/>
    </row>
    <row r="18" spans="1:52" ht="15.75" thickBot="1">
      <c r="A18" s="26"/>
      <c r="B18" s="36" t="s">
        <v>0</v>
      </c>
      <c r="C18" s="37" t="s">
        <v>0</v>
      </c>
      <c r="D18" s="46" t="s">
        <v>0</v>
      </c>
      <c r="E18" s="98" t="s">
        <v>0</v>
      </c>
      <c r="F18" s="99" t="s">
        <v>0</v>
      </c>
      <c r="G18" s="99" t="s">
        <v>0</v>
      </c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99" t="s">
        <v>0</v>
      </c>
      <c r="V18" s="99" t="s">
        <v>0</v>
      </c>
      <c r="W18" s="102" t="s">
        <v>0</v>
      </c>
      <c r="X18" s="46" t="s">
        <v>0</v>
      </c>
      <c r="Y18" s="37" t="s">
        <v>0</v>
      </c>
      <c r="Z18" s="38" t="s">
        <v>0</v>
      </c>
      <c r="AA18" s="58"/>
      <c r="AB18" s="59"/>
      <c r="AC18" s="59"/>
      <c r="AD18" s="59"/>
      <c r="AE18" s="59"/>
      <c r="AF18" s="60"/>
      <c r="AG18" s="61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5"/>
      <c r="AY18" s="26"/>
      <c r="AZ18" s="26"/>
    </row>
    <row r="19" spans="1:52">
      <c r="A19" s="26"/>
      <c r="B19" s="36" t="s">
        <v>0</v>
      </c>
      <c r="C19" s="37" t="s">
        <v>0</v>
      </c>
      <c r="D19" s="46" t="s">
        <v>0</v>
      </c>
      <c r="E19" s="46" t="s">
        <v>0</v>
      </c>
      <c r="F19" s="46" t="s">
        <v>0</v>
      </c>
      <c r="G19" s="46" t="s">
        <v>0</v>
      </c>
      <c r="H19" s="46" t="s">
        <v>0</v>
      </c>
      <c r="I19" s="46" t="s">
        <v>0</v>
      </c>
      <c r="J19" s="46" t="s">
        <v>0</v>
      </c>
      <c r="K19" s="46" t="s">
        <v>0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  <c r="R19" s="46" t="s">
        <v>0</v>
      </c>
      <c r="S19" s="46" t="s">
        <v>0</v>
      </c>
      <c r="T19" s="46" t="s">
        <v>0</v>
      </c>
      <c r="U19" s="46" t="s">
        <v>0</v>
      </c>
      <c r="V19" s="46" t="s">
        <v>0</v>
      </c>
      <c r="W19" s="46" t="s">
        <v>0</v>
      </c>
      <c r="X19" s="46" t="s">
        <v>0</v>
      </c>
      <c r="Y19" s="37" t="s">
        <v>0</v>
      </c>
      <c r="Z19" s="38" t="s">
        <v>0</v>
      </c>
      <c r="AA19" s="58"/>
      <c r="AB19" s="59"/>
      <c r="AC19" s="59"/>
      <c r="AD19" s="59"/>
      <c r="AE19" s="59"/>
      <c r="AF19" s="60"/>
      <c r="AG19" s="61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5"/>
      <c r="AY19" s="26"/>
      <c r="AZ19" s="26"/>
    </row>
    <row r="20" spans="1:52">
      <c r="A20" s="26"/>
      <c r="B20" s="36" t="s">
        <v>0</v>
      </c>
      <c r="C20" s="37" t="s">
        <v>0</v>
      </c>
      <c r="D20" s="37" t="s">
        <v>0</v>
      </c>
      <c r="E20" s="37" t="s">
        <v>0</v>
      </c>
      <c r="F20" s="37" t="s">
        <v>0</v>
      </c>
      <c r="G20" s="37" t="s">
        <v>0</v>
      </c>
      <c r="H20" s="37" t="s">
        <v>0</v>
      </c>
      <c r="I20" s="37" t="s">
        <v>0</v>
      </c>
      <c r="J20" s="37" t="s">
        <v>0</v>
      </c>
      <c r="K20" s="37" t="s">
        <v>0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 t="s">
        <v>0</v>
      </c>
      <c r="V20" s="37" t="s">
        <v>0</v>
      </c>
      <c r="W20" s="37" t="s">
        <v>0</v>
      </c>
      <c r="X20" s="37" t="s">
        <v>0</v>
      </c>
      <c r="Y20" s="37" t="s">
        <v>0</v>
      </c>
      <c r="Z20" s="38" t="s">
        <v>0</v>
      </c>
      <c r="AA20" s="58"/>
      <c r="AB20" s="59"/>
      <c r="AC20" s="59"/>
      <c r="AD20" s="59"/>
      <c r="AE20" s="59"/>
      <c r="AF20" s="60"/>
      <c r="AG20" s="61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5"/>
      <c r="AY20" s="26"/>
      <c r="AZ20" s="26"/>
    </row>
    <row r="21" spans="1:52" ht="15.75" thickBot="1">
      <c r="A21" s="26"/>
      <c r="B21" s="66" t="s">
        <v>0</v>
      </c>
      <c r="C21" s="67" t="s">
        <v>0</v>
      </c>
      <c r="D21" s="67" t="s">
        <v>0</v>
      </c>
      <c r="E21" s="67" t="s">
        <v>0</v>
      </c>
      <c r="F21" s="67" t="s">
        <v>0</v>
      </c>
      <c r="G21" s="67" t="s">
        <v>0</v>
      </c>
      <c r="H21" s="67" t="s">
        <v>0</v>
      </c>
      <c r="I21" s="67" t="s">
        <v>0</v>
      </c>
      <c r="J21" s="67" t="s">
        <v>0</v>
      </c>
      <c r="K21" s="67" t="s">
        <v>0</v>
      </c>
      <c r="L21" s="67" t="s">
        <v>0</v>
      </c>
      <c r="M21" s="67" t="s">
        <v>0</v>
      </c>
      <c r="N21" s="67" t="s">
        <v>0</v>
      </c>
      <c r="O21" s="67" t="s">
        <v>0</v>
      </c>
      <c r="P21" s="67" t="s">
        <v>0</v>
      </c>
      <c r="Q21" s="67" t="s">
        <v>0</v>
      </c>
      <c r="R21" s="67" t="s">
        <v>0</v>
      </c>
      <c r="S21" s="67" t="s">
        <v>0</v>
      </c>
      <c r="T21" s="67" t="s">
        <v>0</v>
      </c>
      <c r="U21" s="67" t="s">
        <v>0</v>
      </c>
      <c r="V21" s="67" t="s">
        <v>0</v>
      </c>
      <c r="W21" s="67" t="s">
        <v>0</v>
      </c>
      <c r="X21" s="67" t="s">
        <v>0</v>
      </c>
      <c r="Y21" s="67" t="s">
        <v>0</v>
      </c>
      <c r="Z21" s="68" t="s">
        <v>0</v>
      </c>
      <c r="AA21" s="69"/>
      <c r="AB21" s="70"/>
      <c r="AC21" s="70"/>
      <c r="AD21" s="70"/>
      <c r="AE21" s="70"/>
      <c r="AF21" s="71"/>
      <c r="AG21" s="72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4"/>
      <c r="AY21" s="26"/>
      <c r="AZ21" s="26"/>
    </row>
    <row r="22" spans="1:52">
      <c r="A22" s="26"/>
      <c r="B22" s="26"/>
      <c r="C22" s="26"/>
      <c r="D22" s="26"/>
      <c r="E22" s="26"/>
      <c r="F22" s="26"/>
      <c r="G22" s="7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76" t="s">
        <v>618</v>
      </c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</row>
    <row r="23" spans="1:52">
      <c r="A23" s="26"/>
      <c r="B23" s="26"/>
      <c r="C23" s="7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7" spans="1:52">
      <c r="AE27" s="23"/>
    </row>
    <row r="41" spans="33:33">
      <c r="AG41" s="24"/>
    </row>
    <row r="49" spans="3:3">
      <c r="C49" s="8"/>
    </row>
  </sheetData>
  <sheetProtection password="CD64" sheet="1" objects="1" scenarios="1"/>
  <mergeCells count="9">
    <mergeCell ref="AR6:AT6"/>
    <mergeCell ref="AV6:AX6"/>
    <mergeCell ref="AR5:AT5"/>
    <mergeCell ref="AV5:AX5"/>
    <mergeCell ref="B1:Z1"/>
    <mergeCell ref="AJ6:AL6"/>
    <mergeCell ref="AF6:AH6"/>
    <mergeCell ref="AF5:AH5"/>
    <mergeCell ref="AJ5:AL5"/>
  </mergeCells>
  <pageMargins left="0.7" right="0.7" top="0.75" bottom="0.75" header="0.3" footer="0.3"/>
  <pageSetup orientation="portrait" r:id="rId1"/>
  <drawing r:id="rId2"/>
  <legacyDrawing r:id="rId3"/>
  <controls>
    <control shapeId="1062" r:id="rId4" name="cmdResetStatistics"/>
    <control shapeId="1061" r:id="rId5" name="cmdStatistics"/>
    <control shapeId="1060" r:id="rId6" name="cmdControls"/>
    <control shapeId="1055" r:id="rId7" name="cmdCollections"/>
    <control shapeId="1054" r:id="rId8" name="cmdResetAchievements"/>
    <control shapeId="1048" r:id="rId9" name="cmdEpicOnly"/>
    <control shapeId="1045" r:id="rId10" name="cmdChestSpawn"/>
    <control shapeId="1044" r:id="rId11" name="cmdBlood"/>
    <control shapeId="1040" r:id="rId12" name="lblMonsterRanged"/>
    <control shapeId="1039" r:id="rId13" name="lblMonsterMelee"/>
    <control shapeId="1038" r:id="rId14" name="lblMonster"/>
    <control shapeId="1035" r:id="rId15" name="lblPlayer"/>
    <control shapeId="1034" r:id="rId16" name="lblRanged"/>
    <control shapeId="1033" r:id="rId17" name="lblMelee"/>
    <control shapeId="1028" r:id="rId18" name="cmdNewGame"/>
    <control shapeId="1029" r:id="rId19" name="cmdLevelUp"/>
    <control shapeId="1036" r:id="rId20" name="cmdSpawnMob"/>
    <control shapeId="1037" r:id="rId21" name="cmdNewItem"/>
    <control shapeId="1041" r:id="rId22" name="cmdReset"/>
    <control shapeId="1042" r:id="rId23" name="cmdHPSpawn"/>
    <control shapeId="1043" r:id="rId24" name="cmdFireSpawn"/>
    <control shapeId="1046" r:id="rId25" name="cmdNewArena"/>
    <control shapeId="1049" r:id="rId26" name="cmdAbout"/>
    <control shapeId="1050" r:id="rId27" name="cmdLetters"/>
    <control shapeId="1051" r:id="rId28" name="cmdHall"/>
    <control shapeId="1053" r:id="rId29" name="cmdAchievements"/>
    <control shapeId="1056" r:id="rId30" name="cmdImportData"/>
    <control shapeId="1057" r:id="rId31" name="cmdWall"/>
    <control shapeId="1058" r:id="rId32" name="cmdPit"/>
    <control shapeId="1059" r:id="rId33" name="cmdCrack"/>
    <control shapeId="1063" r:id="rId34" name="cmdClose"/>
    <control shapeId="1064" r:id="rId35" name="cmdHelp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281"/>
  <sheetViews>
    <sheetView topLeftCell="A250" workbookViewId="0">
      <selection activeCell="B52" sqref="B52"/>
    </sheetView>
  </sheetViews>
  <sheetFormatPr defaultRowHeight="15"/>
  <cols>
    <col min="1" max="1" width="37.85546875" customWidth="1"/>
    <col min="2" max="2" width="10.85546875" customWidth="1"/>
  </cols>
  <sheetData>
    <row r="1" spans="1:2">
      <c r="A1" t="s">
        <v>2</v>
      </c>
      <c r="B1">
        <v>14</v>
      </c>
    </row>
    <row r="2" spans="1:2">
      <c r="A2" t="s">
        <v>1</v>
      </c>
      <c r="B2">
        <v>12</v>
      </c>
    </row>
    <row r="3" spans="1:2">
      <c r="A3" t="s">
        <v>3</v>
      </c>
      <c r="B3">
        <v>12</v>
      </c>
    </row>
    <row r="4" spans="1:2">
      <c r="A4" t="s">
        <v>4</v>
      </c>
      <c r="B4">
        <v>23</v>
      </c>
    </row>
    <row r="5" spans="1:2">
      <c r="A5" t="s">
        <v>5</v>
      </c>
      <c r="B5" t="s">
        <v>885</v>
      </c>
    </row>
    <row r="6" spans="1:2">
      <c r="A6" t="s">
        <v>6</v>
      </c>
      <c r="B6" t="s">
        <v>890</v>
      </c>
    </row>
    <row r="7" spans="1:2">
      <c r="A7" t="s">
        <v>22</v>
      </c>
      <c r="B7" t="s">
        <v>888</v>
      </c>
    </row>
    <row r="8" spans="1:2">
      <c r="A8" t="s">
        <v>23</v>
      </c>
      <c r="B8">
        <v>1</v>
      </c>
    </row>
    <row r="9" spans="1:2">
      <c r="A9" t="s">
        <v>24</v>
      </c>
      <c r="B9">
        <v>0</v>
      </c>
    </row>
    <row r="10" spans="1:2">
      <c r="A10" t="s">
        <v>21</v>
      </c>
      <c r="B10" t="s">
        <v>886</v>
      </c>
    </row>
    <row r="11" spans="1:2">
      <c r="A11" t="s">
        <v>25</v>
      </c>
      <c r="B11">
        <v>1000</v>
      </c>
    </row>
    <row r="12" spans="1:2">
      <c r="A12" t="s">
        <v>26</v>
      </c>
      <c r="B12">
        <v>10</v>
      </c>
    </row>
    <row r="13" spans="1:2">
      <c r="A13" t="s">
        <v>27</v>
      </c>
      <c r="B13">
        <v>10</v>
      </c>
    </row>
    <row r="14" spans="1:2">
      <c r="A14" t="s">
        <v>42</v>
      </c>
      <c r="B14">
        <v>10</v>
      </c>
    </row>
    <row r="15" spans="1:2">
      <c r="A15" t="s">
        <v>28</v>
      </c>
      <c r="B15">
        <v>10</v>
      </c>
    </row>
    <row r="16" spans="1:2">
      <c r="A16" t="s">
        <v>29</v>
      </c>
      <c r="B16">
        <v>0</v>
      </c>
    </row>
    <row r="17" spans="1:3">
      <c r="A17" t="s">
        <v>38</v>
      </c>
      <c r="B17" t="s">
        <v>15</v>
      </c>
    </row>
    <row r="18" spans="1:3">
      <c r="A18" t="s">
        <v>35</v>
      </c>
      <c r="B18">
        <v>100</v>
      </c>
    </row>
    <row r="19" spans="1:3">
      <c r="A19" t="s">
        <v>36</v>
      </c>
      <c r="B19">
        <v>100</v>
      </c>
    </row>
    <row r="20" spans="1:3">
      <c r="A20" t="s">
        <v>48</v>
      </c>
      <c r="B20" t="s">
        <v>45</v>
      </c>
    </row>
    <row r="21" spans="1:3">
      <c r="A21" t="s">
        <v>49</v>
      </c>
      <c r="B21" t="s">
        <v>46</v>
      </c>
    </row>
    <row r="22" spans="1:3">
      <c r="A22" t="s">
        <v>326</v>
      </c>
      <c r="B22" t="b">
        <v>0</v>
      </c>
    </row>
    <row r="23" spans="1:3">
      <c r="A23" t="s">
        <v>77</v>
      </c>
      <c r="B23">
        <v>3</v>
      </c>
    </row>
    <row r="24" spans="1:3">
      <c r="A24" t="s">
        <v>78</v>
      </c>
      <c r="B24">
        <v>10</v>
      </c>
    </row>
    <row r="25" spans="1:3">
      <c r="A25" t="s">
        <v>79</v>
      </c>
      <c r="B25">
        <v>10</v>
      </c>
    </row>
    <row r="26" spans="1:3">
      <c r="A26" t="s">
        <v>80</v>
      </c>
      <c r="B26" t="s">
        <v>153</v>
      </c>
    </row>
    <row r="27" spans="1:3">
      <c r="A27" t="s">
        <v>95</v>
      </c>
      <c r="B27">
        <v>1</v>
      </c>
    </row>
    <row r="28" spans="1:3">
      <c r="A28" t="s">
        <v>81</v>
      </c>
      <c r="B28">
        <v>13</v>
      </c>
    </row>
    <row r="29" spans="1:3">
      <c r="A29" t="s">
        <v>87</v>
      </c>
      <c r="B29">
        <v>13</v>
      </c>
      <c r="C29" s="4"/>
    </row>
    <row r="30" spans="1:3">
      <c r="A30" t="s">
        <v>82</v>
      </c>
      <c r="B30">
        <v>41</v>
      </c>
    </row>
    <row r="31" spans="1:3">
      <c r="A31" t="s">
        <v>86</v>
      </c>
      <c r="B31">
        <v>41</v>
      </c>
      <c r="C31" s="4"/>
    </row>
    <row r="32" spans="1:3">
      <c r="A32" t="s">
        <v>83</v>
      </c>
      <c r="B32" t="s">
        <v>15</v>
      </c>
    </row>
    <row r="33" spans="1:3">
      <c r="A33" t="s">
        <v>84</v>
      </c>
      <c r="B33" t="s">
        <v>15</v>
      </c>
    </row>
    <row r="34" spans="1:3">
      <c r="A34" t="s">
        <v>85</v>
      </c>
      <c r="B34" t="s">
        <v>15</v>
      </c>
    </row>
    <row r="35" spans="1:3">
      <c r="A35" t="s">
        <v>89</v>
      </c>
      <c r="B35" t="s">
        <v>47</v>
      </c>
    </row>
    <row r="36" spans="1:3">
      <c r="A36" t="s">
        <v>90</v>
      </c>
      <c r="B36" t="s">
        <v>15</v>
      </c>
    </row>
    <row r="37" spans="1:3">
      <c r="A37" t="s">
        <v>91</v>
      </c>
      <c r="B37" t="s">
        <v>15</v>
      </c>
    </row>
    <row r="38" spans="1:3">
      <c r="A38" t="s">
        <v>94</v>
      </c>
      <c r="B38">
        <v>250</v>
      </c>
      <c r="C38" s="4"/>
    </row>
    <row r="39" spans="1:3">
      <c r="A39" t="s">
        <v>101</v>
      </c>
      <c r="B39">
        <v>8</v>
      </c>
    </row>
    <row r="40" spans="1:3">
      <c r="A40" t="s">
        <v>102</v>
      </c>
      <c r="B40">
        <v>6</v>
      </c>
    </row>
    <row r="41" spans="1:3">
      <c r="A41" t="s">
        <v>109</v>
      </c>
      <c r="B41">
        <v>5</v>
      </c>
    </row>
    <row r="42" spans="1:3">
      <c r="A42" t="s">
        <v>110</v>
      </c>
      <c r="B42" t="b">
        <v>0</v>
      </c>
    </row>
    <row r="43" spans="1:3">
      <c r="A43" t="s">
        <v>111</v>
      </c>
      <c r="B43" t="b">
        <v>0</v>
      </c>
    </row>
    <row r="44" spans="1:3">
      <c r="A44" t="s">
        <v>112</v>
      </c>
      <c r="B44" t="b">
        <v>0</v>
      </c>
    </row>
    <row r="45" spans="1:3">
      <c r="A45" t="s">
        <v>113</v>
      </c>
      <c r="B45" t="b">
        <v>0</v>
      </c>
    </row>
    <row r="46" spans="1:3">
      <c r="A46" t="s">
        <v>151</v>
      </c>
      <c r="B46">
        <v>1</v>
      </c>
    </row>
    <row r="47" spans="1:3">
      <c r="A47" t="s">
        <v>154</v>
      </c>
      <c r="B47">
        <v>1</v>
      </c>
    </row>
    <row r="48" spans="1:3">
      <c r="A48" t="s">
        <v>155</v>
      </c>
      <c r="B48">
        <v>1</v>
      </c>
    </row>
    <row r="49" spans="1:3">
      <c r="A49" t="s">
        <v>164</v>
      </c>
      <c r="B49">
        <v>4</v>
      </c>
    </row>
    <row r="50" spans="1:3">
      <c r="A50" t="s">
        <v>181</v>
      </c>
      <c r="B50">
        <v>0</v>
      </c>
    </row>
    <row r="51" spans="1:3">
      <c r="A51" t="s">
        <v>182</v>
      </c>
      <c r="B51">
        <v>0</v>
      </c>
    </row>
    <row r="52" spans="1:3">
      <c r="A52" t="s">
        <v>185</v>
      </c>
      <c r="B52" t="str">
        <f>IF(B17="None","None",IF(B17 = "Deceased", B17, CONCATENATE(B17," (",B50,")")))</f>
        <v>None</v>
      </c>
      <c r="C52" t="s">
        <v>187</v>
      </c>
    </row>
    <row r="53" spans="1:3">
      <c r="A53" t="s">
        <v>186</v>
      </c>
      <c r="B53" t="str">
        <f>IF(B37="None","None",IF(B37 = "Exhausted", "Exhausted", CONCATENATE(B37," (",B51,")")))</f>
        <v>None</v>
      </c>
      <c r="C53" t="s">
        <v>187</v>
      </c>
    </row>
    <row r="54" spans="1:3">
      <c r="A54" t="s">
        <v>299</v>
      </c>
      <c r="B54">
        <v>0</v>
      </c>
    </row>
    <row r="55" spans="1:3">
      <c r="A55" t="s">
        <v>300</v>
      </c>
      <c r="B55" t="b">
        <v>1</v>
      </c>
    </row>
    <row r="56" spans="1:3">
      <c r="A56" t="s">
        <v>301</v>
      </c>
      <c r="B56" t="b">
        <v>0</v>
      </c>
    </row>
    <row r="57" spans="1:3">
      <c r="A57" t="s">
        <v>329</v>
      </c>
      <c r="B57" t="b">
        <v>0</v>
      </c>
    </row>
    <row r="58" spans="1:3">
      <c r="A58" t="s">
        <v>302</v>
      </c>
      <c r="B58" t="b">
        <v>0</v>
      </c>
    </row>
    <row r="59" spans="1:3">
      <c r="A59" t="s">
        <v>303</v>
      </c>
      <c r="B59" t="b">
        <v>0</v>
      </c>
    </row>
    <row r="60" spans="1:3">
      <c r="A60" t="s">
        <v>331</v>
      </c>
      <c r="B60" t="b">
        <v>0</v>
      </c>
    </row>
    <row r="61" spans="1:3">
      <c r="A61" t="s">
        <v>304</v>
      </c>
      <c r="B61" t="b">
        <v>1</v>
      </c>
    </row>
    <row r="62" spans="1:3">
      <c r="A62" t="s">
        <v>305</v>
      </c>
      <c r="B62" t="b">
        <v>0</v>
      </c>
    </row>
    <row r="63" spans="1:3">
      <c r="A63" t="s">
        <v>306</v>
      </c>
      <c r="B63" t="b">
        <v>0</v>
      </c>
    </row>
    <row r="64" spans="1:3">
      <c r="A64" t="s">
        <v>307</v>
      </c>
      <c r="B64" t="b">
        <v>0</v>
      </c>
    </row>
    <row r="65" spans="1:2">
      <c r="A65" t="s">
        <v>374</v>
      </c>
      <c r="B65" t="b">
        <v>1</v>
      </c>
    </row>
    <row r="66" spans="1:2">
      <c r="A66" t="s">
        <v>375</v>
      </c>
      <c r="B66" t="b">
        <v>0</v>
      </c>
    </row>
    <row r="67" spans="1:2">
      <c r="A67" t="s">
        <v>376</v>
      </c>
      <c r="B67" t="b">
        <v>0</v>
      </c>
    </row>
    <row r="68" spans="1:2">
      <c r="A68" t="s">
        <v>377</v>
      </c>
      <c r="B68" t="b">
        <v>1</v>
      </c>
    </row>
    <row r="69" spans="1:2">
      <c r="A69" t="s">
        <v>308</v>
      </c>
      <c r="B69" t="b">
        <v>0</v>
      </c>
    </row>
    <row r="70" spans="1:2">
      <c r="A70" t="s">
        <v>309</v>
      </c>
      <c r="B70" t="b">
        <v>0</v>
      </c>
    </row>
    <row r="71" spans="1:2">
      <c r="A71" t="s">
        <v>310</v>
      </c>
      <c r="B71" t="b">
        <v>0</v>
      </c>
    </row>
    <row r="72" spans="1:2">
      <c r="A72" t="s">
        <v>311</v>
      </c>
      <c r="B72" t="b">
        <v>0</v>
      </c>
    </row>
    <row r="73" spans="1:2">
      <c r="A73" t="s">
        <v>312</v>
      </c>
      <c r="B73" t="b">
        <v>1</v>
      </c>
    </row>
    <row r="74" spans="1:2">
      <c r="A74" t="s">
        <v>325</v>
      </c>
      <c r="B74" t="b">
        <v>1</v>
      </c>
    </row>
    <row r="75" spans="1:2">
      <c r="A75" t="s">
        <v>313</v>
      </c>
      <c r="B75" t="b">
        <v>0</v>
      </c>
    </row>
    <row r="76" spans="1:2">
      <c r="A76" t="s">
        <v>314</v>
      </c>
      <c r="B76" t="b">
        <v>0</v>
      </c>
    </row>
    <row r="77" spans="1:2">
      <c r="A77" t="s">
        <v>315</v>
      </c>
      <c r="B77" t="b">
        <v>0</v>
      </c>
    </row>
    <row r="78" spans="1:2">
      <c r="A78" t="s">
        <v>316</v>
      </c>
      <c r="B78" t="b">
        <v>1</v>
      </c>
    </row>
    <row r="79" spans="1:2">
      <c r="A79" t="s">
        <v>317</v>
      </c>
      <c r="B79" t="b">
        <v>0</v>
      </c>
    </row>
    <row r="80" spans="1:2">
      <c r="A80" t="s">
        <v>318</v>
      </c>
      <c r="B80" t="b">
        <v>0</v>
      </c>
    </row>
    <row r="81" spans="1:2">
      <c r="A81" t="s">
        <v>319</v>
      </c>
      <c r="B81" t="b">
        <v>0</v>
      </c>
    </row>
    <row r="82" spans="1:2">
      <c r="A82" t="s">
        <v>320</v>
      </c>
      <c r="B82" t="b">
        <v>0</v>
      </c>
    </row>
    <row r="83" spans="1:2">
      <c r="A83" t="s">
        <v>321</v>
      </c>
      <c r="B83" t="b">
        <v>0</v>
      </c>
    </row>
    <row r="84" spans="1:2">
      <c r="A84" t="s">
        <v>322</v>
      </c>
      <c r="B84" t="b">
        <v>0</v>
      </c>
    </row>
    <row r="85" spans="1:2">
      <c r="A85" t="s">
        <v>323</v>
      </c>
      <c r="B85" t="b">
        <v>0</v>
      </c>
    </row>
    <row r="86" spans="1:2">
      <c r="A86" t="s">
        <v>372</v>
      </c>
      <c r="B86">
        <v>0</v>
      </c>
    </row>
    <row r="87" spans="1:2">
      <c r="A87" t="s">
        <v>373</v>
      </c>
      <c r="B87">
        <v>0</v>
      </c>
    </row>
    <row r="88" spans="1:2">
      <c r="A88" t="s">
        <v>380</v>
      </c>
      <c r="B88">
        <v>0</v>
      </c>
    </row>
    <row r="89" spans="1:2">
      <c r="A89" t="s">
        <v>378</v>
      </c>
      <c r="B89">
        <v>0</v>
      </c>
    </row>
    <row r="90" spans="1:2">
      <c r="A90" t="s">
        <v>379</v>
      </c>
      <c r="B90">
        <v>0</v>
      </c>
    </row>
    <row r="91" spans="1:2">
      <c r="A91" t="s">
        <v>384</v>
      </c>
      <c r="B91">
        <v>0</v>
      </c>
    </row>
    <row r="92" spans="1:2">
      <c r="A92" t="s">
        <v>385</v>
      </c>
      <c r="B92">
        <v>0</v>
      </c>
    </row>
    <row r="93" spans="1:2">
      <c r="A93" t="s">
        <v>391</v>
      </c>
      <c r="B93">
        <v>0</v>
      </c>
    </row>
    <row r="94" spans="1:2">
      <c r="A94" t="s">
        <v>463</v>
      </c>
    </row>
    <row r="95" spans="1:2">
      <c r="A95" t="s">
        <v>464</v>
      </c>
    </row>
    <row r="96" spans="1:2">
      <c r="A96" t="s">
        <v>465</v>
      </c>
    </row>
    <row r="97" spans="1:2">
      <c r="A97" t="s">
        <v>466</v>
      </c>
    </row>
    <row r="98" spans="1:2">
      <c r="A98" t="s">
        <v>476</v>
      </c>
      <c r="B98">
        <v>0</v>
      </c>
    </row>
    <row r="99" spans="1:2">
      <c r="A99" t="s">
        <v>477</v>
      </c>
      <c r="B99">
        <v>0</v>
      </c>
    </row>
    <row r="100" spans="1:2">
      <c r="A100" t="s">
        <v>485</v>
      </c>
      <c r="B100">
        <v>0</v>
      </c>
    </row>
    <row r="101" spans="1:2">
      <c r="A101" t="s">
        <v>493</v>
      </c>
      <c r="B101">
        <v>0</v>
      </c>
    </row>
    <row r="102" spans="1:2">
      <c r="A102" t="s">
        <v>492</v>
      </c>
      <c r="B102">
        <v>0</v>
      </c>
    </row>
    <row r="103" spans="1:2">
      <c r="A103" t="s">
        <v>491</v>
      </c>
      <c r="B103">
        <v>0</v>
      </c>
    </row>
    <row r="104" spans="1:2">
      <c r="A104" t="s">
        <v>490</v>
      </c>
      <c r="B104">
        <v>0</v>
      </c>
    </row>
    <row r="105" spans="1:2">
      <c r="A105" t="s">
        <v>489</v>
      </c>
      <c r="B105">
        <v>0</v>
      </c>
    </row>
    <row r="106" spans="1:2">
      <c r="A106" t="s">
        <v>488</v>
      </c>
      <c r="B106">
        <v>0</v>
      </c>
    </row>
    <row r="107" spans="1:2">
      <c r="A107" t="s">
        <v>487</v>
      </c>
      <c r="B107">
        <v>0</v>
      </c>
    </row>
    <row r="108" spans="1:2">
      <c r="A108" t="s">
        <v>486</v>
      </c>
      <c r="B108">
        <v>0</v>
      </c>
    </row>
    <row r="109" spans="1:2">
      <c r="A109" t="s">
        <v>503</v>
      </c>
      <c r="B109">
        <v>0</v>
      </c>
    </row>
    <row r="110" spans="1:2">
      <c r="A110" t="s">
        <v>509</v>
      </c>
      <c r="B110" t="b">
        <v>0</v>
      </c>
    </row>
    <row r="111" spans="1:2">
      <c r="A111" t="s">
        <v>512</v>
      </c>
      <c r="B111">
        <v>0</v>
      </c>
    </row>
    <row r="112" spans="1:2">
      <c r="A112" t="s">
        <v>538</v>
      </c>
      <c r="B112" t="b">
        <v>0</v>
      </c>
    </row>
    <row r="113" spans="1:2">
      <c r="A113" t="s">
        <v>580</v>
      </c>
      <c r="B113" t="b">
        <v>0</v>
      </c>
    </row>
    <row r="114" spans="1:2">
      <c r="A114" t="s">
        <v>544</v>
      </c>
      <c r="B114" t="b">
        <v>0</v>
      </c>
    </row>
    <row r="115" spans="1:2">
      <c r="A115" t="s">
        <v>545</v>
      </c>
      <c r="B115" t="b">
        <v>0</v>
      </c>
    </row>
    <row r="116" spans="1:2">
      <c r="A116" t="s">
        <v>546</v>
      </c>
      <c r="B116" t="b">
        <v>0</v>
      </c>
    </row>
    <row r="117" spans="1:2">
      <c r="A117" t="s">
        <v>547</v>
      </c>
      <c r="B117" t="b">
        <v>0</v>
      </c>
    </row>
    <row r="118" spans="1:2">
      <c r="A118" t="s">
        <v>548</v>
      </c>
      <c r="B118" t="b">
        <v>0</v>
      </c>
    </row>
    <row r="119" spans="1:2">
      <c r="A119" t="s">
        <v>549</v>
      </c>
      <c r="B119" t="b">
        <v>0</v>
      </c>
    </row>
    <row r="120" spans="1:2">
      <c r="A120" t="s">
        <v>550</v>
      </c>
      <c r="B120" t="b">
        <v>0</v>
      </c>
    </row>
    <row r="121" spans="1:2">
      <c r="A121" t="s">
        <v>551</v>
      </c>
      <c r="B121" t="b">
        <v>0</v>
      </c>
    </row>
    <row r="122" spans="1:2">
      <c r="A122" t="s">
        <v>552</v>
      </c>
      <c r="B122" t="b">
        <v>0</v>
      </c>
    </row>
    <row r="123" spans="1:2">
      <c r="A123" t="s">
        <v>553</v>
      </c>
      <c r="B123" t="b">
        <v>0</v>
      </c>
    </row>
    <row r="124" spans="1:2">
      <c r="A124" t="s">
        <v>554</v>
      </c>
      <c r="B124" t="b">
        <v>0</v>
      </c>
    </row>
    <row r="125" spans="1:2">
      <c r="A125" t="s">
        <v>555</v>
      </c>
      <c r="B125" t="b">
        <v>0</v>
      </c>
    </row>
    <row r="126" spans="1:2">
      <c r="A126" t="s">
        <v>556</v>
      </c>
      <c r="B126" t="b">
        <v>0</v>
      </c>
    </row>
    <row r="127" spans="1:2">
      <c r="A127" t="s">
        <v>557</v>
      </c>
      <c r="B127" t="b">
        <v>0</v>
      </c>
    </row>
    <row r="128" spans="1:2">
      <c r="A128" t="s">
        <v>558</v>
      </c>
      <c r="B128" t="b">
        <v>0</v>
      </c>
    </row>
    <row r="129" spans="1:2">
      <c r="A129" t="s">
        <v>559</v>
      </c>
      <c r="B129" t="b">
        <v>0</v>
      </c>
    </row>
    <row r="130" spans="1:2">
      <c r="A130" t="s">
        <v>560</v>
      </c>
      <c r="B130" t="b">
        <v>0</v>
      </c>
    </row>
    <row r="131" spans="1:2">
      <c r="A131" t="s">
        <v>561</v>
      </c>
      <c r="B131" t="b">
        <v>0</v>
      </c>
    </row>
    <row r="132" spans="1:2">
      <c r="A132" t="s">
        <v>562</v>
      </c>
      <c r="B132" t="b">
        <v>0</v>
      </c>
    </row>
    <row r="133" spans="1:2">
      <c r="A133" t="s">
        <v>563</v>
      </c>
      <c r="B133" t="b">
        <v>0</v>
      </c>
    </row>
    <row r="134" spans="1:2">
      <c r="A134" t="s">
        <v>564</v>
      </c>
      <c r="B134" t="b">
        <v>0</v>
      </c>
    </row>
    <row r="135" spans="1:2">
      <c r="A135" t="s">
        <v>565</v>
      </c>
      <c r="B135" t="b">
        <v>0</v>
      </c>
    </row>
    <row r="136" spans="1:2">
      <c r="A136" t="s">
        <v>566</v>
      </c>
      <c r="B136" t="b">
        <v>0</v>
      </c>
    </row>
    <row r="137" spans="1:2">
      <c r="A137" t="s">
        <v>567</v>
      </c>
      <c r="B137" t="b">
        <v>0</v>
      </c>
    </row>
    <row r="138" spans="1:2">
      <c r="A138" t="s">
        <v>568</v>
      </c>
      <c r="B138" t="b">
        <v>0</v>
      </c>
    </row>
    <row r="139" spans="1:2">
      <c r="A139" t="s">
        <v>569</v>
      </c>
      <c r="B139" t="b">
        <v>0</v>
      </c>
    </row>
    <row r="140" spans="1:2">
      <c r="A140" t="s">
        <v>570</v>
      </c>
      <c r="B140" t="b">
        <v>0</v>
      </c>
    </row>
    <row r="141" spans="1:2">
      <c r="A141" t="s">
        <v>571</v>
      </c>
      <c r="B141" t="b">
        <v>0</v>
      </c>
    </row>
    <row r="142" spans="1:2">
      <c r="A142" t="s">
        <v>572</v>
      </c>
      <c r="B142" t="b">
        <v>0</v>
      </c>
    </row>
    <row r="143" spans="1:2">
      <c r="A143" t="s">
        <v>573</v>
      </c>
      <c r="B143" t="b">
        <v>0</v>
      </c>
    </row>
    <row r="144" spans="1:2">
      <c r="A144" t="s">
        <v>574</v>
      </c>
      <c r="B144" t="b">
        <v>0</v>
      </c>
    </row>
    <row r="145" spans="1:2">
      <c r="A145" t="s">
        <v>575</v>
      </c>
      <c r="B145" t="b">
        <v>0</v>
      </c>
    </row>
    <row r="146" spans="1:2">
      <c r="A146" t="s">
        <v>576</v>
      </c>
      <c r="B146" t="b">
        <v>0</v>
      </c>
    </row>
    <row r="147" spans="1:2">
      <c r="A147" t="s">
        <v>577</v>
      </c>
      <c r="B147" t="b">
        <v>0</v>
      </c>
    </row>
    <row r="148" spans="1:2">
      <c r="A148" t="s">
        <v>578</v>
      </c>
      <c r="B148" t="b">
        <v>0</v>
      </c>
    </row>
    <row r="149" spans="1:2">
      <c r="A149" t="s">
        <v>579</v>
      </c>
      <c r="B149" t="b">
        <v>0</v>
      </c>
    </row>
    <row r="150" spans="1:2">
      <c r="A150" t="s">
        <v>583</v>
      </c>
      <c r="B150" t="b">
        <v>1</v>
      </c>
    </row>
    <row r="151" spans="1:2">
      <c r="A151" t="s">
        <v>590</v>
      </c>
      <c r="B151">
        <v>0</v>
      </c>
    </row>
    <row r="152" spans="1:2">
      <c r="A152" t="s">
        <v>591</v>
      </c>
      <c r="B152">
        <v>1</v>
      </c>
    </row>
    <row r="153" spans="1:2">
      <c r="A153" t="s">
        <v>593</v>
      </c>
      <c r="B153" t="b">
        <v>0</v>
      </c>
    </row>
    <row r="154" spans="1:2">
      <c r="A154" t="s">
        <v>594</v>
      </c>
      <c r="B154" t="b">
        <v>0</v>
      </c>
    </row>
    <row r="155" spans="1:2">
      <c r="A155" t="s">
        <v>595</v>
      </c>
      <c r="B155" t="b">
        <v>0</v>
      </c>
    </row>
    <row r="156" spans="1:2">
      <c r="A156" t="s">
        <v>596</v>
      </c>
      <c r="B156" t="b">
        <v>0</v>
      </c>
    </row>
    <row r="157" spans="1:2">
      <c r="A157" t="s">
        <v>597</v>
      </c>
      <c r="B157" t="b">
        <v>0</v>
      </c>
    </row>
    <row r="158" spans="1:2">
      <c r="A158" t="s">
        <v>599</v>
      </c>
      <c r="B158" t="b">
        <v>0</v>
      </c>
    </row>
    <row r="159" spans="1:2">
      <c r="A159" t="s">
        <v>601</v>
      </c>
      <c r="B159" t="b">
        <v>0</v>
      </c>
    </row>
    <row r="160" spans="1:2">
      <c r="A160" t="s">
        <v>602</v>
      </c>
      <c r="B160" t="b">
        <v>0</v>
      </c>
    </row>
    <row r="161" spans="1:2">
      <c r="A161" t="s">
        <v>603</v>
      </c>
      <c r="B161" t="b">
        <v>0</v>
      </c>
    </row>
    <row r="162" spans="1:2">
      <c r="A162" t="s">
        <v>604</v>
      </c>
      <c r="B162" t="b">
        <v>0</v>
      </c>
    </row>
    <row r="163" spans="1:2">
      <c r="A163" t="s">
        <v>605</v>
      </c>
      <c r="B163" t="b">
        <v>0</v>
      </c>
    </row>
    <row r="164" spans="1:2">
      <c r="A164" t="s">
        <v>608</v>
      </c>
      <c r="B164" t="b">
        <v>0</v>
      </c>
    </row>
    <row r="165" spans="1:2">
      <c r="A165" t="s">
        <v>609</v>
      </c>
      <c r="B165" t="b">
        <v>0</v>
      </c>
    </row>
    <row r="166" spans="1:2">
      <c r="A166" t="s">
        <v>610</v>
      </c>
      <c r="B166" t="b">
        <v>0</v>
      </c>
    </row>
    <row r="167" spans="1:2">
      <c r="A167" t="s">
        <v>611</v>
      </c>
      <c r="B167" t="b">
        <v>0</v>
      </c>
    </row>
    <row r="168" spans="1:2">
      <c r="A168" t="s">
        <v>612</v>
      </c>
      <c r="B168" t="b">
        <v>0</v>
      </c>
    </row>
    <row r="169" spans="1:2">
      <c r="A169" t="s">
        <v>606</v>
      </c>
      <c r="B169" t="b">
        <v>0</v>
      </c>
    </row>
    <row r="170" spans="1:2">
      <c r="A170" t="s">
        <v>607</v>
      </c>
      <c r="B170" t="s">
        <v>691</v>
      </c>
    </row>
    <row r="171" spans="1:2">
      <c r="A171" t="s">
        <v>617</v>
      </c>
      <c r="B171" t="b">
        <v>0</v>
      </c>
    </row>
    <row r="172" spans="1:2">
      <c r="A172" t="s">
        <v>619</v>
      </c>
      <c r="B172" t="b">
        <v>0</v>
      </c>
    </row>
    <row r="173" spans="1:2">
      <c r="A173" t="s">
        <v>626</v>
      </c>
      <c r="B173" t="b">
        <v>0</v>
      </c>
    </row>
    <row r="174" spans="1:2">
      <c r="A174" t="s">
        <v>627</v>
      </c>
      <c r="B174">
        <v>-500</v>
      </c>
    </row>
    <row r="175" spans="1:2">
      <c r="A175" t="s">
        <v>628</v>
      </c>
      <c r="B175">
        <v>-500</v>
      </c>
    </row>
    <row r="176" spans="1:2">
      <c r="A176" t="s">
        <v>629</v>
      </c>
      <c r="B176">
        <v>-500</v>
      </c>
    </row>
    <row r="177" spans="1:2">
      <c r="A177" t="s">
        <v>630</v>
      </c>
      <c r="B177">
        <v>-500</v>
      </c>
    </row>
    <row r="178" spans="1:2">
      <c r="A178" t="s">
        <v>631</v>
      </c>
      <c r="B178">
        <v>0</v>
      </c>
    </row>
    <row r="179" spans="1:2">
      <c r="A179" t="s">
        <v>632</v>
      </c>
      <c r="B179">
        <v>0</v>
      </c>
    </row>
    <row r="180" spans="1:2">
      <c r="A180" t="s">
        <v>633</v>
      </c>
      <c r="B180">
        <v>0</v>
      </c>
    </row>
    <row r="181" spans="1:2">
      <c r="A181" t="s">
        <v>634</v>
      </c>
      <c r="B181">
        <v>0</v>
      </c>
    </row>
    <row r="182" spans="1:2">
      <c r="A182" t="s">
        <v>635</v>
      </c>
      <c r="B182">
        <v>0</v>
      </c>
    </row>
    <row r="183" spans="1:2">
      <c r="A183" t="s">
        <v>636</v>
      </c>
      <c r="B183">
        <v>0</v>
      </c>
    </row>
    <row r="184" spans="1:2">
      <c r="A184" t="s">
        <v>637</v>
      </c>
      <c r="B184">
        <v>0</v>
      </c>
    </row>
    <row r="185" spans="1:2">
      <c r="A185" t="s">
        <v>638</v>
      </c>
      <c r="B185">
        <v>0</v>
      </c>
    </row>
    <row r="186" spans="1:2">
      <c r="A186" t="s">
        <v>639</v>
      </c>
      <c r="B186">
        <v>0</v>
      </c>
    </row>
    <row r="187" spans="1:2">
      <c r="A187" t="s">
        <v>640</v>
      </c>
      <c r="B187">
        <v>0</v>
      </c>
    </row>
    <row r="188" spans="1:2">
      <c r="A188" t="s">
        <v>641</v>
      </c>
      <c r="B188">
        <v>0</v>
      </c>
    </row>
    <row r="189" spans="1:2">
      <c r="A189" t="s">
        <v>642</v>
      </c>
      <c r="B189">
        <v>0</v>
      </c>
    </row>
    <row r="190" spans="1:2">
      <c r="A190" t="s">
        <v>643</v>
      </c>
      <c r="B190">
        <v>100</v>
      </c>
    </row>
    <row r="191" spans="1:2">
      <c r="A191" t="s">
        <v>658</v>
      </c>
      <c r="B191">
        <v>0</v>
      </c>
    </row>
    <row r="192" spans="1:2">
      <c r="A192" t="s">
        <v>659</v>
      </c>
      <c r="B192">
        <v>0</v>
      </c>
    </row>
    <row r="193" spans="1:2">
      <c r="A193" t="s">
        <v>660</v>
      </c>
      <c r="B193">
        <v>0</v>
      </c>
    </row>
    <row r="194" spans="1:2">
      <c r="A194" t="s">
        <v>661</v>
      </c>
      <c r="B194">
        <v>0</v>
      </c>
    </row>
    <row r="195" spans="1:2">
      <c r="A195" t="s">
        <v>665</v>
      </c>
      <c r="B195">
        <v>0</v>
      </c>
    </row>
    <row r="196" spans="1:2">
      <c r="A196" t="s">
        <v>669</v>
      </c>
      <c r="B196" t="s">
        <v>15</v>
      </c>
    </row>
    <row r="197" spans="1:2">
      <c r="A197" t="s">
        <v>670</v>
      </c>
      <c r="B197" t="s">
        <v>15</v>
      </c>
    </row>
    <row r="198" spans="1:2">
      <c r="A198" t="s">
        <v>671</v>
      </c>
      <c r="B198" t="s">
        <v>15</v>
      </c>
    </row>
    <row r="199" spans="1:2">
      <c r="A199" t="s">
        <v>672</v>
      </c>
      <c r="B199" t="s">
        <v>15</v>
      </c>
    </row>
    <row r="200" spans="1:2">
      <c r="A200" t="s">
        <v>673</v>
      </c>
      <c r="B200" t="b">
        <v>0</v>
      </c>
    </row>
    <row r="201" spans="1:2">
      <c r="A201" t="s">
        <v>676</v>
      </c>
      <c r="B201" t="b">
        <v>1</v>
      </c>
    </row>
    <row r="202" spans="1:2">
      <c r="A202" t="s">
        <v>677</v>
      </c>
      <c r="B202" t="b">
        <v>0</v>
      </c>
    </row>
    <row r="203" spans="1:2">
      <c r="A203" t="s">
        <v>678</v>
      </c>
      <c r="B203" t="b">
        <v>0</v>
      </c>
    </row>
    <row r="204" spans="1:2">
      <c r="A204" t="s">
        <v>679</v>
      </c>
      <c r="B204" t="b">
        <v>0</v>
      </c>
    </row>
    <row r="205" spans="1:2">
      <c r="A205" t="s">
        <v>680</v>
      </c>
      <c r="B205" t="b">
        <v>0</v>
      </c>
    </row>
    <row r="206" spans="1:2">
      <c r="A206" t="s">
        <v>681</v>
      </c>
      <c r="B206" t="b">
        <v>0</v>
      </c>
    </row>
    <row r="207" spans="1:2">
      <c r="A207" t="s">
        <v>682</v>
      </c>
      <c r="B207" t="b">
        <v>0</v>
      </c>
    </row>
    <row r="208" spans="1:2">
      <c r="A208" t="s">
        <v>683</v>
      </c>
      <c r="B208" t="b">
        <v>0</v>
      </c>
    </row>
    <row r="209" spans="1:2">
      <c r="A209" t="s">
        <v>684</v>
      </c>
      <c r="B209" t="b">
        <v>0</v>
      </c>
    </row>
    <row r="210" spans="1:2">
      <c r="A210" t="s">
        <v>685</v>
      </c>
      <c r="B210" t="b">
        <v>0</v>
      </c>
    </row>
    <row r="211" spans="1:2">
      <c r="A211" t="s">
        <v>686</v>
      </c>
      <c r="B211" t="b">
        <v>0</v>
      </c>
    </row>
    <row r="212" spans="1:2">
      <c r="A212" t="s">
        <v>687</v>
      </c>
      <c r="B212" t="b">
        <v>0</v>
      </c>
    </row>
    <row r="213" spans="1:2">
      <c r="A213" t="s">
        <v>688</v>
      </c>
      <c r="B213" t="b">
        <v>0</v>
      </c>
    </row>
    <row r="214" spans="1:2">
      <c r="A214" t="s">
        <v>690</v>
      </c>
      <c r="B214" t="b">
        <v>1</v>
      </c>
    </row>
    <row r="215" spans="1:2">
      <c r="A215" t="s">
        <v>692</v>
      </c>
      <c r="B215" t="b">
        <v>0</v>
      </c>
    </row>
    <row r="216" spans="1:2">
      <c r="A216" t="s">
        <v>694</v>
      </c>
      <c r="B216" t="s">
        <v>695</v>
      </c>
    </row>
    <row r="217" spans="1:2">
      <c r="A217" t="s">
        <v>696</v>
      </c>
      <c r="B217">
        <v>0</v>
      </c>
    </row>
    <row r="218" spans="1:2">
      <c r="A218" t="s">
        <v>697</v>
      </c>
      <c r="B218">
        <v>0</v>
      </c>
    </row>
    <row r="219" spans="1:2">
      <c r="A219" t="s">
        <v>698</v>
      </c>
      <c r="B219" t="s">
        <v>15</v>
      </c>
    </row>
    <row r="220" spans="1:2">
      <c r="A220" t="s">
        <v>699</v>
      </c>
      <c r="B220">
        <v>0</v>
      </c>
    </row>
    <row r="221" spans="1:2">
      <c r="A221" t="s">
        <v>700</v>
      </c>
      <c r="B221" t="s">
        <v>15</v>
      </c>
    </row>
    <row r="222" spans="1:2">
      <c r="A222" t="s">
        <v>818</v>
      </c>
      <c r="B222" t="b">
        <v>0</v>
      </c>
    </row>
    <row r="223" spans="1:2">
      <c r="A223" t="s">
        <v>819</v>
      </c>
      <c r="B223" t="b">
        <v>0</v>
      </c>
    </row>
    <row r="224" spans="1:2">
      <c r="A224" t="s">
        <v>820</v>
      </c>
      <c r="B224" t="b">
        <v>0</v>
      </c>
    </row>
    <row r="225" spans="1:2">
      <c r="A225" t="s">
        <v>821</v>
      </c>
      <c r="B225" t="b">
        <v>0</v>
      </c>
    </row>
    <row r="226" spans="1:2">
      <c r="A226" t="s">
        <v>822</v>
      </c>
      <c r="B226" t="b">
        <v>0</v>
      </c>
    </row>
    <row r="227" spans="1:2">
      <c r="A227" t="s">
        <v>823</v>
      </c>
      <c r="B227" t="b">
        <v>0</v>
      </c>
    </row>
    <row r="228" spans="1:2">
      <c r="A228" t="s">
        <v>824</v>
      </c>
      <c r="B228" t="b">
        <v>0</v>
      </c>
    </row>
    <row r="229" spans="1:2">
      <c r="A229" t="s">
        <v>825</v>
      </c>
      <c r="B229" t="b">
        <v>0</v>
      </c>
    </row>
    <row r="230" spans="1:2">
      <c r="A230" t="s">
        <v>826</v>
      </c>
      <c r="B230" t="b">
        <v>0</v>
      </c>
    </row>
    <row r="231" spans="1:2">
      <c r="A231" t="s">
        <v>827</v>
      </c>
      <c r="B231" t="b">
        <v>0</v>
      </c>
    </row>
    <row r="232" spans="1:2">
      <c r="A232" t="s">
        <v>828</v>
      </c>
      <c r="B232" t="b">
        <v>0</v>
      </c>
    </row>
    <row r="233" spans="1:2">
      <c r="A233" t="s">
        <v>829</v>
      </c>
      <c r="B233" t="b">
        <v>0</v>
      </c>
    </row>
    <row r="234" spans="1:2">
      <c r="A234" t="s">
        <v>830</v>
      </c>
      <c r="B234" t="b">
        <v>0</v>
      </c>
    </row>
    <row r="235" spans="1:2">
      <c r="A235" t="s">
        <v>831</v>
      </c>
      <c r="B235" t="b">
        <v>0</v>
      </c>
    </row>
    <row r="236" spans="1:2">
      <c r="A236" t="s">
        <v>832</v>
      </c>
      <c r="B236" t="b">
        <v>0</v>
      </c>
    </row>
    <row r="237" spans="1:2">
      <c r="A237" t="s">
        <v>833</v>
      </c>
      <c r="B237" t="b">
        <v>0</v>
      </c>
    </row>
    <row r="238" spans="1:2">
      <c r="A238" t="s">
        <v>834</v>
      </c>
      <c r="B238" t="b">
        <v>0</v>
      </c>
    </row>
    <row r="239" spans="1:2">
      <c r="A239" t="s">
        <v>835</v>
      </c>
      <c r="B239" t="b">
        <v>0</v>
      </c>
    </row>
    <row r="240" spans="1:2">
      <c r="A240" t="s">
        <v>836</v>
      </c>
      <c r="B240" t="b">
        <v>0</v>
      </c>
    </row>
    <row r="241" spans="1:2">
      <c r="A241" t="s">
        <v>837</v>
      </c>
      <c r="B241" t="b">
        <v>0</v>
      </c>
    </row>
    <row r="242" spans="1:2">
      <c r="A242" t="s">
        <v>838</v>
      </c>
      <c r="B242" t="b">
        <v>0</v>
      </c>
    </row>
    <row r="243" spans="1:2">
      <c r="A243" t="s">
        <v>839</v>
      </c>
      <c r="B243" t="b">
        <v>0</v>
      </c>
    </row>
    <row r="244" spans="1:2">
      <c r="A244" t="s">
        <v>840</v>
      </c>
      <c r="B244" t="b">
        <v>0</v>
      </c>
    </row>
    <row r="245" spans="1:2">
      <c r="A245" t="s">
        <v>841</v>
      </c>
      <c r="B245" t="b">
        <v>0</v>
      </c>
    </row>
    <row r="246" spans="1:2">
      <c r="A246" t="s">
        <v>842</v>
      </c>
      <c r="B246" t="b">
        <v>0</v>
      </c>
    </row>
    <row r="247" spans="1:2">
      <c r="A247" t="s">
        <v>843</v>
      </c>
      <c r="B247" t="b">
        <v>0</v>
      </c>
    </row>
    <row r="248" spans="1:2">
      <c r="A248" t="s">
        <v>844</v>
      </c>
      <c r="B248" t="b">
        <v>0</v>
      </c>
    </row>
    <row r="249" spans="1:2">
      <c r="A249" t="s">
        <v>845</v>
      </c>
      <c r="B249" t="b">
        <v>0</v>
      </c>
    </row>
    <row r="250" spans="1:2">
      <c r="A250" t="s">
        <v>846</v>
      </c>
      <c r="B250" t="b">
        <v>0</v>
      </c>
    </row>
    <row r="251" spans="1:2">
      <c r="A251" t="s">
        <v>847</v>
      </c>
      <c r="B251" t="b">
        <v>0</v>
      </c>
    </row>
    <row r="252" spans="1:2">
      <c r="A252" t="s">
        <v>848</v>
      </c>
      <c r="B252" t="b">
        <v>0</v>
      </c>
    </row>
    <row r="253" spans="1:2">
      <c r="A253" t="s">
        <v>849</v>
      </c>
      <c r="B253" t="b">
        <v>0</v>
      </c>
    </row>
    <row r="254" spans="1:2">
      <c r="A254" t="s">
        <v>850</v>
      </c>
      <c r="B254" t="b">
        <v>0</v>
      </c>
    </row>
    <row r="255" spans="1:2">
      <c r="A255" t="s">
        <v>851</v>
      </c>
      <c r="B255" t="b">
        <v>0</v>
      </c>
    </row>
    <row r="256" spans="1:2">
      <c r="A256" t="s">
        <v>852</v>
      </c>
      <c r="B256" t="b">
        <v>0</v>
      </c>
    </row>
    <row r="257" spans="1:2">
      <c r="A257" t="s">
        <v>853</v>
      </c>
      <c r="B257" t="b">
        <v>0</v>
      </c>
    </row>
    <row r="258" spans="1:2">
      <c r="A258" t="s">
        <v>854</v>
      </c>
      <c r="B258" t="b">
        <v>0</v>
      </c>
    </row>
    <row r="259" spans="1:2">
      <c r="A259" t="s">
        <v>855</v>
      </c>
      <c r="B259" t="b">
        <v>0</v>
      </c>
    </row>
    <row r="260" spans="1:2">
      <c r="A260" t="s">
        <v>856</v>
      </c>
      <c r="B260" t="b">
        <v>0</v>
      </c>
    </row>
    <row r="261" spans="1:2">
      <c r="A261" t="s">
        <v>857</v>
      </c>
      <c r="B261" t="b">
        <v>0</v>
      </c>
    </row>
    <row r="262" spans="1:2">
      <c r="A262" t="s">
        <v>858</v>
      </c>
      <c r="B262" t="b">
        <v>0</v>
      </c>
    </row>
    <row r="263" spans="1:2">
      <c r="A263" t="s">
        <v>859</v>
      </c>
      <c r="B263" t="b">
        <v>0</v>
      </c>
    </row>
    <row r="264" spans="1:2">
      <c r="A264" t="s">
        <v>860</v>
      </c>
      <c r="B264" t="b">
        <v>0</v>
      </c>
    </row>
    <row r="265" spans="1:2">
      <c r="A265" t="s">
        <v>861</v>
      </c>
      <c r="B265" t="b">
        <v>0</v>
      </c>
    </row>
    <row r="266" spans="1:2">
      <c r="A266" t="s">
        <v>862</v>
      </c>
      <c r="B266" t="b">
        <v>0</v>
      </c>
    </row>
    <row r="267" spans="1:2">
      <c r="A267" t="s">
        <v>863</v>
      </c>
      <c r="B267" t="b">
        <v>0</v>
      </c>
    </row>
    <row r="268" spans="1:2">
      <c r="A268" t="s">
        <v>864</v>
      </c>
      <c r="B268" t="b">
        <v>0</v>
      </c>
    </row>
    <row r="269" spans="1:2">
      <c r="A269" t="s">
        <v>865</v>
      </c>
      <c r="B269" t="b">
        <v>0</v>
      </c>
    </row>
    <row r="270" spans="1:2">
      <c r="A270" t="s">
        <v>866</v>
      </c>
      <c r="B270" t="b">
        <v>0</v>
      </c>
    </row>
    <row r="271" spans="1:2">
      <c r="A271" t="s">
        <v>867</v>
      </c>
      <c r="B271" t="b">
        <v>0</v>
      </c>
    </row>
    <row r="272" spans="1:2">
      <c r="A272" t="s">
        <v>868</v>
      </c>
      <c r="B272" t="b">
        <v>0</v>
      </c>
    </row>
    <row r="273" spans="1:2">
      <c r="A273" t="s">
        <v>869</v>
      </c>
      <c r="B273" t="b">
        <v>0</v>
      </c>
    </row>
    <row r="274" spans="1:2">
      <c r="A274" t="s">
        <v>870</v>
      </c>
      <c r="B274" t="b">
        <v>0</v>
      </c>
    </row>
    <row r="275" spans="1:2">
      <c r="A275" t="s">
        <v>871</v>
      </c>
      <c r="B275" t="b">
        <v>0</v>
      </c>
    </row>
    <row r="276" spans="1:2">
      <c r="A276" t="s">
        <v>872</v>
      </c>
      <c r="B276" t="b">
        <v>0</v>
      </c>
    </row>
    <row r="277" spans="1:2">
      <c r="A277" t="s">
        <v>873</v>
      </c>
      <c r="B277" t="b">
        <v>0</v>
      </c>
    </row>
    <row r="278" spans="1:2">
      <c r="A278" t="s">
        <v>874</v>
      </c>
      <c r="B278" t="b">
        <v>0</v>
      </c>
    </row>
    <row r="279" spans="1:2">
      <c r="A279" t="s">
        <v>875</v>
      </c>
      <c r="B279" t="b">
        <v>0</v>
      </c>
    </row>
    <row r="280" spans="1:2">
      <c r="A280" t="s">
        <v>876</v>
      </c>
      <c r="B280" t="b">
        <v>0</v>
      </c>
    </row>
    <row r="281" spans="1:2">
      <c r="A281" t="s">
        <v>879</v>
      </c>
      <c r="B281" t="b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E52"/>
  <sheetViews>
    <sheetView workbookViewId="0">
      <selection activeCell="F44" sqref="F44"/>
    </sheetView>
  </sheetViews>
  <sheetFormatPr defaultRowHeight="15"/>
  <cols>
    <col min="3" max="3" width="11.7109375" customWidth="1"/>
    <col min="4" max="4" width="11.42578125" customWidth="1"/>
  </cols>
  <sheetData>
    <row r="1" spans="1:5">
      <c r="A1" t="s">
        <v>7</v>
      </c>
      <c r="B1" t="s">
        <v>8</v>
      </c>
      <c r="C1" t="s">
        <v>9</v>
      </c>
    </row>
    <row r="2" spans="1:5">
      <c r="A2">
        <v>1</v>
      </c>
      <c r="B2">
        <v>0</v>
      </c>
      <c r="C2">
        <f>B2</f>
        <v>0</v>
      </c>
    </row>
    <row r="3" spans="1:5">
      <c r="A3">
        <f>A2+1</f>
        <v>2</v>
      </c>
      <c r="B3">
        <v>1000</v>
      </c>
      <c r="C3">
        <f>B3+C2</f>
        <v>1000</v>
      </c>
    </row>
    <row r="4" spans="1:5">
      <c r="A4">
        <f t="shared" ref="A4:A51" si="0">A3+1</f>
        <v>3</v>
      </c>
      <c r="B4">
        <v>1100</v>
      </c>
      <c r="C4">
        <f t="shared" ref="C4:C51" si="1">B4+C3</f>
        <v>2100</v>
      </c>
      <c r="E4" s="1"/>
    </row>
    <row r="5" spans="1:5">
      <c r="A5">
        <f t="shared" si="0"/>
        <v>4</v>
      </c>
      <c r="B5">
        <v>1200</v>
      </c>
      <c r="C5">
        <f t="shared" si="1"/>
        <v>3300</v>
      </c>
      <c r="E5" s="1"/>
    </row>
    <row r="6" spans="1:5">
      <c r="A6">
        <f t="shared" si="0"/>
        <v>5</v>
      </c>
      <c r="B6">
        <v>1300</v>
      </c>
      <c r="C6">
        <f t="shared" si="1"/>
        <v>4600</v>
      </c>
      <c r="E6" s="1"/>
    </row>
    <row r="7" spans="1:5">
      <c r="A7">
        <f t="shared" si="0"/>
        <v>6</v>
      </c>
      <c r="B7">
        <v>1400</v>
      </c>
      <c r="C7">
        <f t="shared" si="1"/>
        <v>6000</v>
      </c>
      <c r="E7" s="1"/>
    </row>
    <row r="8" spans="1:5">
      <c r="A8">
        <f t="shared" si="0"/>
        <v>7</v>
      </c>
      <c r="B8">
        <v>1500</v>
      </c>
      <c r="C8">
        <f t="shared" si="1"/>
        <v>7500</v>
      </c>
      <c r="E8" s="1"/>
    </row>
    <row r="9" spans="1:5">
      <c r="A9">
        <f t="shared" si="0"/>
        <v>8</v>
      </c>
      <c r="B9">
        <v>1530</v>
      </c>
      <c r="C9">
        <f t="shared" si="1"/>
        <v>9030</v>
      </c>
      <c r="E9" s="1"/>
    </row>
    <row r="10" spans="1:5">
      <c r="A10">
        <f t="shared" si="0"/>
        <v>9</v>
      </c>
      <c r="B10">
        <v>1540</v>
      </c>
      <c r="C10">
        <f t="shared" si="1"/>
        <v>10570</v>
      </c>
      <c r="E10" s="1"/>
    </row>
    <row r="11" spans="1:5">
      <c r="A11">
        <f t="shared" si="0"/>
        <v>10</v>
      </c>
      <c r="B11">
        <v>1730</v>
      </c>
      <c r="C11">
        <f t="shared" si="1"/>
        <v>12300</v>
      </c>
      <c r="E11" s="1"/>
    </row>
    <row r="12" spans="1:5">
      <c r="A12">
        <f t="shared" si="0"/>
        <v>11</v>
      </c>
      <c r="B12">
        <v>1970</v>
      </c>
      <c r="C12">
        <f t="shared" si="1"/>
        <v>14270</v>
      </c>
      <c r="E12" s="1"/>
    </row>
    <row r="13" spans="1:5">
      <c r="A13">
        <f t="shared" si="0"/>
        <v>12</v>
      </c>
      <c r="B13">
        <v>2200</v>
      </c>
      <c r="C13">
        <f t="shared" si="1"/>
        <v>16470</v>
      </c>
      <c r="E13" s="1"/>
    </row>
    <row r="14" spans="1:5">
      <c r="A14">
        <f t="shared" si="0"/>
        <v>13</v>
      </c>
      <c r="B14">
        <v>2440</v>
      </c>
      <c r="C14">
        <f t="shared" si="1"/>
        <v>18910</v>
      </c>
      <c r="E14" s="1"/>
    </row>
    <row r="15" spans="1:5">
      <c r="A15">
        <f t="shared" si="0"/>
        <v>14</v>
      </c>
      <c r="B15">
        <v>2680</v>
      </c>
      <c r="C15">
        <f t="shared" si="1"/>
        <v>21590</v>
      </c>
      <c r="E15" s="1"/>
    </row>
    <row r="16" spans="1:5">
      <c r="A16">
        <f t="shared" si="0"/>
        <v>15</v>
      </c>
      <c r="B16">
        <v>2920</v>
      </c>
      <c r="C16">
        <f t="shared" si="1"/>
        <v>24510</v>
      </c>
      <c r="E16" s="1"/>
    </row>
    <row r="17" spans="1:5">
      <c r="A17">
        <f t="shared" si="0"/>
        <v>16</v>
      </c>
      <c r="B17">
        <v>3150</v>
      </c>
      <c r="C17">
        <f t="shared" si="1"/>
        <v>27660</v>
      </c>
      <c r="E17" s="1"/>
    </row>
    <row r="18" spans="1:5">
      <c r="A18">
        <f t="shared" si="0"/>
        <v>17</v>
      </c>
      <c r="B18">
        <v>3390</v>
      </c>
      <c r="C18">
        <f t="shared" si="1"/>
        <v>31050</v>
      </c>
      <c r="E18" s="1"/>
    </row>
    <row r="19" spans="1:5">
      <c r="A19">
        <f t="shared" si="0"/>
        <v>18</v>
      </c>
      <c r="B19">
        <v>3630</v>
      </c>
      <c r="C19">
        <f t="shared" si="1"/>
        <v>34680</v>
      </c>
      <c r="E19" s="1"/>
    </row>
    <row r="20" spans="1:5">
      <c r="A20">
        <f t="shared" si="0"/>
        <v>19</v>
      </c>
      <c r="B20">
        <v>3870</v>
      </c>
      <c r="C20">
        <f t="shared" si="1"/>
        <v>38550</v>
      </c>
      <c r="E20" s="1"/>
    </row>
    <row r="21" spans="1:5">
      <c r="A21">
        <f t="shared" si="0"/>
        <v>20</v>
      </c>
      <c r="B21">
        <v>4100</v>
      </c>
      <c r="C21">
        <f t="shared" si="1"/>
        <v>42650</v>
      </c>
      <c r="E21" s="1"/>
    </row>
    <row r="22" spans="1:5">
      <c r="A22">
        <f>A21+1</f>
        <v>21</v>
      </c>
      <c r="B22">
        <v>4340</v>
      </c>
      <c r="C22">
        <f>B22+C21</f>
        <v>46990</v>
      </c>
    </row>
    <row r="23" spans="1:5">
      <c r="A23">
        <f t="shared" si="0"/>
        <v>22</v>
      </c>
      <c r="B23">
        <v>4580</v>
      </c>
      <c r="C23">
        <f t="shared" si="1"/>
        <v>51570</v>
      </c>
    </row>
    <row r="24" spans="1:5">
      <c r="A24">
        <f t="shared" si="0"/>
        <v>23</v>
      </c>
      <c r="B24">
        <v>4820</v>
      </c>
      <c r="C24">
        <f t="shared" si="1"/>
        <v>56390</v>
      </c>
    </row>
    <row r="25" spans="1:5">
      <c r="A25">
        <f t="shared" si="0"/>
        <v>24</v>
      </c>
      <c r="B25">
        <v>5050</v>
      </c>
      <c r="C25">
        <f t="shared" si="1"/>
        <v>61440</v>
      </c>
    </row>
    <row r="26" spans="1:5">
      <c r="A26">
        <f t="shared" si="0"/>
        <v>25</v>
      </c>
      <c r="B26">
        <v>5290</v>
      </c>
      <c r="C26">
        <f t="shared" si="1"/>
        <v>66730</v>
      </c>
    </row>
    <row r="27" spans="1:5">
      <c r="A27">
        <f t="shared" si="0"/>
        <v>26</v>
      </c>
      <c r="B27">
        <v>5530</v>
      </c>
      <c r="C27">
        <f t="shared" si="1"/>
        <v>72260</v>
      </c>
    </row>
    <row r="28" spans="1:5">
      <c r="A28">
        <f t="shared" si="0"/>
        <v>27</v>
      </c>
      <c r="B28">
        <v>5770</v>
      </c>
      <c r="C28">
        <f t="shared" si="1"/>
        <v>78030</v>
      </c>
    </row>
    <row r="29" spans="1:5">
      <c r="A29">
        <f t="shared" si="0"/>
        <v>28</v>
      </c>
      <c r="B29">
        <v>6000</v>
      </c>
      <c r="C29">
        <f t="shared" si="1"/>
        <v>84030</v>
      </c>
    </row>
    <row r="30" spans="1:5">
      <c r="A30">
        <f t="shared" si="0"/>
        <v>29</v>
      </c>
      <c r="B30">
        <v>6240</v>
      </c>
      <c r="C30">
        <f t="shared" si="1"/>
        <v>90270</v>
      </c>
    </row>
    <row r="31" spans="1:5">
      <c r="A31">
        <f t="shared" si="0"/>
        <v>30</v>
      </c>
      <c r="B31">
        <v>6480</v>
      </c>
      <c r="C31">
        <f t="shared" si="1"/>
        <v>96750</v>
      </c>
    </row>
    <row r="32" spans="1:5">
      <c r="A32">
        <f t="shared" si="0"/>
        <v>31</v>
      </c>
      <c r="B32">
        <v>6720</v>
      </c>
      <c r="C32">
        <f t="shared" si="1"/>
        <v>103470</v>
      </c>
    </row>
    <row r="33" spans="1:3">
      <c r="A33">
        <f t="shared" si="0"/>
        <v>32</v>
      </c>
      <c r="B33">
        <v>6960</v>
      </c>
      <c r="C33">
        <f t="shared" si="1"/>
        <v>110430</v>
      </c>
    </row>
    <row r="34" spans="1:3">
      <c r="A34">
        <f t="shared" si="0"/>
        <v>33</v>
      </c>
      <c r="B34">
        <v>7190</v>
      </c>
      <c r="C34">
        <f t="shared" si="1"/>
        <v>117620</v>
      </c>
    </row>
    <row r="35" spans="1:3">
      <c r="A35">
        <f t="shared" si="0"/>
        <v>34</v>
      </c>
      <c r="B35">
        <v>7430</v>
      </c>
      <c r="C35">
        <f t="shared" si="1"/>
        <v>125050</v>
      </c>
    </row>
    <row r="36" spans="1:3">
      <c r="A36">
        <f t="shared" si="0"/>
        <v>35</v>
      </c>
      <c r="B36">
        <v>7670</v>
      </c>
      <c r="C36">
        <f t="shared" si="1"/>
        <v>132720</v>
      </c>
    </row>
    <row r="37" spans="1:3">
      <c r="A37">
        <f t="shared" si="0"/>
        <v>36</v>
      </c>
      <c r="B37">
        <v>7910</v>
      </c>
      <c r="C37">
        <f t="shared" si="1"/>
        <v>140630</v>
      </c>
    </row>
    <row r="38" spans="1:3">
      <c r="A38">
        <f t="shared" si="0"/>
        <v>37</v>
      </c>
      <c r="B38">
        <v>8010</v>
      </c>
      <c r="C38">
        <f t="shared" si="1"/>
        <v>148640</v>
      </c>
    </row>
    <row r="39" spans="1:3">
      <c r="A39">
        <f t="shared" si="0"/>
        <v>38</v>
      </c>
      <c r="B39">
        <v>8120</v>
      </c>
      <c r="C39">
        <f t="shared" si="1"/>
        <v>156760</v>
      </c>
    </row>
    <row r="40" spans="1:3">
      <c r="A40">
        <f t="shared" si="0"/>
        <v>39</v>
      </c>
      <c r="B40">
        <v>8230</v>
      </c>
      <c r="C40">
        <f t="shared" si="1"/>
        <v>164990</v>
      </c>
    </row>
    <row r="41" spans="1:3">
      <c r="A41">
        <f t="shared" si="0"/>
        <v>40</v>
      </c>
      <c r="B41">
        <v>8340</v>
      </c>
      <c r="C41">
        <f t="shared" si="1"/>
        <v>173330</v>
      </c>
    </row>
    <row r="42" spans="1:3">
      <c r="A42">
        <f t="shared" si="0"/>
        <v>41</v>
      </c>
      <c r="B42">
        <v>8450</v>
      </c>
      <c r="C42">
        <f t="shared" si="1"/>
        <v>181780</v>
      </c>
    </row>
    <row r="43" spans="1:3">
      <c r="A43">
        <f t="shared" si="0"/>
        <v>42</v>
      </c>
      <c r="B43">
        <v>8550</v>
      </c>
      <c r="C43">
        <f t="shared" si="1"/>
        <v>190330</v>
      </c>
    </row>
    <row r="44" spans="1:3">
      <c r="A44">
        <f t="shared" si="0"/>
        <v>43</v>
      </c>
      <c r="B44">
        <v>8660</v>
      </c>
      <c r="C44">
        <f t="shared" si="1"/>
        <v>198990</v>
      </c>
    </row>
    <row r="45" spans="1:3">
      <c r="A45">
        <f t="shared" si="0"/>
        <v>44</v>
      </c>
      <c r="B45">
        <v>8770</v>
      </c>
      <c r="C45">
        <f t="shared" si="1"/>
        <v>207760</v>
      </c>
    </row>
    <row r="46" spans="1:3">
      <c r="A46">
        <f t="shared" si="0"/>
        <v>45</v>
      </c>
      <c r="B46">
        <v>8880</v>
      </c>
      <c r="C46">
        <f t="shared" si="1"/>
        <v>216640</v>
      </c>
    </row>
    <row r="47" spans="1:3">
      <c r="A47">
        <f t="shared" si="0"/>
        <v>46</v>
      </c>
      <c r="B47">
        <v>8990</v>
      </c>
      <c r="C47">
        <f t="shared" si="1"/>
        <v>225630</v>
      </c>
    </row>
    <row r="48" spans="1:3">
      <c r="A48">
        <f t="shared" si="0"/>
        <v>47</v>
      </c>
      <c r="B48">
        <v>9090</v>
      </c>
      <c r="C48">
        <f t="shared" si="1"/>
        <v>234720</v>
      </c>
    </row>
    <row r="49" spans="1:3">
      <c r="A49">
        <f t="shared" si="0"/>
        <v>48</v>
      </c>
      <c r="B49">
        <v>9200</v>
      </c>
      <c r="C49">
        <f t="shared" si="1"/>
        <v>243920</v>
      </c>
    </row>
    <row r="50" spans="1:3">
      <c r="A50">
        <f t="shared" si="0"/>
        <v>49</v>
      </c>
      <c r="B50">
        <v>9310</v>
      </c>
      <c r="C50">
        <f t="shared" si="1"/>
        <v>253230</v>
      </c>
    </row>
    <row r="51" spans="1:3">
      <c r="A51">
        <f t="shared" si="0"/>
        <v>50</v>
      </c>
      <c r="B51">
        <v>9420</v>
      </c>
      <c r="C51">
        <f t="shared" si="1"/>
        <v>262650</v>
      </c>
    </row>
    <row r="52" spans="1:3">
      <c r="A52">
        <v>51</v>
      </c>
      <c r="C52">
        <v>262650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1:H5"/>
  <sheetViews>
    <sheetView workbookViewId="0">
      <selection activeCell="B2" sqref="B2"/>
    </sheetView>
  </sheetViews>
  <sheetFormatPr defaultRowHeight="15"/>
  <sheetData>
    <row r="1" spans="1:8">
      <c r="A1" s="11" t="s">
        <v>7</v>
      </c>
      <c r="B1" s="11" t="s">
        <v>114</v>
      </c>
      <c r="C1" s="11" t="s">
        <v>115</v>
      </c>
      <c r="D1" s="11" t="s">
        <v>116</v>
      </c>
      <c r="E1" s="11" t="s">
        <v>117</v>
      </c>
      <c r="F1" s="11" t="s">
        <v>125</v>
      </c>
      <c r="G1" s="11" t="s">
        <v>119</v>
      </c>
      <c r="H1" s="11" t="s">
        <v>15</v>
      </c>
    </row>
    <row r="2" spans="1:8">
      <c r="A2">
        <v>5</v>
      </c>
      <c r="B2" t="s">
        <v>212</v>
      </c>
      <c r="C2" t="s">
        <v>130</v>
      </c>
      <c r="D2" t="s">
        <v>135</v>
      </c>
      <c r="E2" t="s">
        <v>118</v>
      </c>
      <c r="F2" t="s">
        <v>126</v>
      </c>
      <c r="G2" t="s">
        <v>11</v>
      </c>
      <c r="H2" t="s">
        <v>208</v>
      </c>
    </row>
    <row r="3" spans="1:8">
      <c r="A3">
        <v>10</v>
      </c>
      <c r="B3" t="s">
        <v>122</v>
      </c>
      <c r="C3" t="s">
        <v>131</v>
      </c>
      <c r="D3" t="s">
        <v>134</v>
      </c>
      <c r="E3" t="s">
        <v>120</v>
      </c>
      <c r="F3" t="s">
        <v>127</v>
      </c>
      <c r="G3" t="s">
        <v>12</v>
      </c>
      <c r="H3" t="s">
        <v>207</v>
      </c>
    </row>
    <row r="4" spans="1:8">
      <c r="A4">
        <v>15</v>
      </c>
      <c r="B4" t="s">
        <v>123</v>
      </c>
      <c r="C4" t="s">
        <v>132</v>
      </c>
      <c r="D4" t="s">
        <v>136</v>
      </c>
      <c r="E4" t="s">
        <v>121</v>
      </c>
      <c r="F4" t="s">
        <v>128</v>
      </c>
      <c r="G4" t="s">
        <v>13</v>
      </c>
      <c r="H4" t="s">
        <v>206</v>
      </c>
    </row>
    <row r="5" spans="1:8">
      <c r="A5">
        <v>20</v>
      </c>
      <c r="B5" t="s">
        <v>124</v>
      </c>
      <c r="C5" t="s">
        <v>133</v>
      </c>
      <c r="D5" t="s">
        <v>137</v>
      </c>
      <c r="E5" t="s">
        <v>138</v>
      </c>
      <c r="F5" t="s">
        <v>129</v>
      </c>
      <c r="G5" t="s">
        <v>14</v>
      </c>
      <c r="H5" t="s">
        <v>204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G33"/>
  <sheetViews>
    <sheetView topLeftCell="A12" workbookViewId="0">
      <selection activeCell="G31" sqref="G31"/>
    </sheetView>
  </sheetViews>
  <sheetFormatPr defaultRowHeight="15"/>
  <cols>
    <col min="1" max="1" width="18.28515625" customWidth="1"/>
    <col min="4" max="4" width="14.42578125" customWidth="1"/>
  </cols>
  <sheetData>
    <row r="1" spans="1:7">
      <c r="A1" s="133" t="s">
        <v>54</v>
      </c>
      <c r="B1" s="133"/>
      <c r="C1" s="133"/>
      <c r="D1" s="133" t="s">
        <v>53</v>
      </c>
      <c r="E1" s="133"/>
      <c r="F1" s="133"/>
      <c r="G1" s="133"/>
    </row>
    <row r="2" spans="1:7">
      <c r="A2" t="s">
        <v>51</v>
      </c>
      <c r="B2" t="s">
        <v>52</v>
      </c>
      <c r="C2" t="s">
        <v>96</v>
      </c>
      <c r="D2" t="s">
        <v>51</v>
      </c>
      <c r="E2" t="s">
        <v>52</v>
      </c>
      <c r="F2" t="s">
        <v>96</v>
      </c>
      <c r="G2" t="s">
        <v>139</v>
      </c>
    </row>
    <row r="3" spans="1:7">
      <c r="A3" t="s">
        <v>45</v>
      </c>
      <c r="B3">
        <v>1</v>
      </c>
      <c r="C3">
        <f>B3*10</f>
        <v>10</v>
      </c>
      <c r="D3" t="s">
        <v>46</v>
      </c>
      <c r="E3">
        <v>1</v>
      </c>
      <c r="F3">
        <f>E3*10</f>
        <v>10</v>
      </c>
      <c r="G3">
        <v>5</v>
      </c>
    </row>
    <row r="4" spans="1:7">
      <c r="A4" t="s">
        <v>62</v>
      </c>
      <c r="B4">
        <v>2</v>
      </c>
      <c r="C4">
        <v>15</v>
      </c>
      <c r="D4" t="s">
        <v>65</v>
      </c>
      <c r="E4">
        <v>2</v>
      </c>
      <c r="F4">
        <v>15</v>
      </c>
      <c r="G4">
        <v>5</v>
      </c>
    </row>
    <row r="5" spans="1:7">
      <c r="A5" t="s">
        <v>63</v>
      </c>
      <c r="B5">
        <v>2</v>
      </c>
      <c r="C5">
        <v>18</v>
      </c>
      <c r="D5" t="s">
        <v>66</v>
      </c>
      <c r="E5">
        <v>2</v>
      </c>
      <c r="F5">
        <v>20</v>
      </c>
      <c r="G5">
        <v>3</v>
      </c>
    </row>
    <row r="6" spans="1:7">
      <c r="A6" t="s">
        <v>64</v>
      </c>
      <c r="B6">
        <v>3</v>
      </c>
      <c r="C6">
        <v>22</v>
      </c>
      <c r="D6" t="s">
        <v>67</v>
      </c>
      <c r="E6">
        <v>3</v>
      </c>
      <c r="F6">
        <v>22</v>
      </c>
      <c r="G6">
        <v>5</v>
      </c>
    </row>
    <row r="7" spans="1:7">
      <c r="A7" t="s">
        <v>68</v>
      </c>
      <c r="B7">
        <v>3</v>
      </c>
      <c r="C7">
        <v>25</v>
      </c>
      <c r="D7" t="s">
        <v>70</v>
      </c>
      <c r="E7">
        <v>3</v>
      </c>
      <c r="F7">
        <v>32</v>
      </c>
      <c r="G7">
        <v>4</v>
      </c>
    </row>
    <row r="8" spans="1:7">
      <c r="A8" t="s">
        <v>69</v>
      </c>
      <c r="B8">
        <v>3</v>
      </c>
      <c r="C8">
        <v>27</v>
      </c>
      <c r="D8" t="s">
        <v>223</v>
      </c>
      <c r="E8">
        <v>3</v>
      </c>
      <c r="F8">
        <v>42</v>
      </c>
      <c r="G8">
        <v>3</v>
      </c>
    </row>
    <row r="9" spans="1:7">
      <c r="A9" t="str">
        <f>CONCATENATE("Used ",A10)</f>
        <v>Used Knife</v>
      </c>
      <c r="B9">
        <v>4</v>
      </c>
      <c r="C9">
        <v>32</v>
      </c>
      <c r="D9" t="str">
        <f>CONCATENATE("Used ",D10)</f>
        <v>Used Slingshot</v>
      </c>
      <c r="E9">
        <v>4</v>
      </c>
      <c r="F9">
        <v>32</v>
      </c>
      <c r="G9">
        <v>5</v>
      </c>
    </row>
    <row r="10" spans="1:7">
      <c r="A10" t="s">
        <v>216</v>
      </c>
      <c r="B10">
        <v>4</v>
      </c>
      <c r="C10">
        <v>35</v>
      </c>
      <c r="D10" t="s">
        <v>235</v>
      </c>
      <c r="E10">
        <v>4</v>
      </c>
      <c r="F10">
        <v>35</v>
      </c>
      <c r="G10">
        <v>5</v>
      </c>
    </row>
    <row r="11" spans="1:7">
      <c r="A11" t="str">
        <f>CONCATENATE("Quality ",A10)</f>
        <v>Quality Knife</v>
      </c>
      <c r="B11">
        <v>4</v>
      </c>
      <c r="C11">
        <v>37</v>
      </c>
      <c r="D11" t="str">
        <f>CONCATENATE("Quality ",D10)</f>
        <v>Quality Slingshot</v>
      </c>
      <c r="E11">
        <v>4</v>
      </c>
      <c r="F11">
        <v>37</v>
      </c>
      <c r="G11">
        <v>5</v>
      </c>
    </row>
    <row r="12" spans="1:7">
      <c r="A12" t="str">
        <f>CONCATENATE("Used ",A13)</f>
        <v>Used Dagger</v>
      </c>
      <c r="B12">
        <v>5</v>
      </c>
      <c r="C12">
        <v>42</v>
      </c>
      <c r="D12" t="str">
        <f>CONCATENATE("Used ",D13)</f>
        <v>Used Longbow</v>
      </c>
      <c r="E12">
        <v>5</v>
      </c>
      <c r="F12">
        <v>42</v>
      </c>
      <c r="G12">
        <v>5</v>
      </c>
    </row>
    <row r="13" spans="1:7">
      <c r="A13" t="s">
        <v>217</v>
      </c>
      <c r="B13">
        <v>5</v>
      </c>
      <c r="C13">
        <v>45</v>
      </c>
      <c r="D13" t="s">
        <v>225</v>
      </c>
      <c r="E13">
        <v>5</v>
      </c>
      <c r="F13">
        <v>45</v>
      </c>
      <c r="G13">
        <v>5</v>
      </c>
    </row>
    <row r="14" spans="1:7">
      <c r="A14" t="str">
        <f>CONCATENATE("Quality ",A13)</f>
        <v>Quality Dagger</v>
      </c>
      <c r="B14">
        <v>5</v>
      </c>
      <c r="C14">
        <v>47</v>
      </c>
      <c r="D14" t="str">
        <f>CONCATENATE("Quality ",D13)</f>
        <v>Quality Longbow</v>
      </c>
      <c r="E14">
        <v>5</v>
      </c>
      <c r="F14">
        <v>47</v>
      </c>
      <c r="G14">
        <v>5</v>
      </c>
    </row>
    <row r="15" spans="1:7">
      <c r="A15" t="str">
        <f>CONCATENATE("Used ",A16)</f>
        <v>Used Hand Axe</v>
      </c>
      <c r="B15">
        <v>6</v>
      </c>
      <c r="C15">
        <f t="shared" ref="C15:C32" si="0">C12+10</f>
        <v>52</v>
      </c>
      <c r="D15" t="str">
        <f>CONCATENATE("Used ",D16)</f>
        <v>Used Crossbow</v>
      </c>
      <c r="E15">
        <f t="shared" ref="E15:E20" si="1">E12+1</f>
        <v>6</v>
      </c>
      <c r="F15">
        <f>F12+10</f>
        <v>52</v>
      </c>
      <c r="G15">
        <v>5</v>
      </c>
    </row>
    <row r="16" spans="1:7">
      <c r="A16" t="s">
        <v>221</v>
      </c>
      <c r="B16">
        <v>6</v>
      </c>
      <c r="C16">
        <f t="shared" si="0"/>
        <v>55</v>
      </c>
      <c r="D16" t="s">
        <v>224</v>
      </c>
      <c r="E16">
        <f t="shared" si="1"/>
        <v>6</v>
      </c>
      <c r="F16">
        <f t="shared" ref="F16:F23" si="2">F13+10</f>
        <v>55</v>
      </c>
      <c r="G16">
        <v>5</v>
      </c>
    </row>
    <row r="17" spans="1:7">
      <c r="A17" t="str">
        <f>CONCATENATE("Quality ",A16)</f>
        <v>Quality Hand Axe</v>
      </c>
      <c r="B17">
        <v>6</v>
      </c>
      <c r="C17">
        <f t="shared" si="0"/>
        <v>57</v>
      </c>
      <c r="D17" t="str">
        <f>CONCATENATE("Quality ",D16)</f>
        <v>Quality Crossbow</v>
      </c>
      <c r="E17">
        <f t="shared" si="1"/>
        <v>6</v>
      </c>
      <c r="F17">
        <f t="shared" si="2"/>
        <v>57</v>
      </c>
      <c r="G17">
        <v>5</v>
      </c>
    </row>
    <row r="18" spans="1:7">
      <c r="A18" t="str">
        <f>CONCATENATE("Used ",A19)</f>
        <v>Used Sabre</v>
      </c>
      <c r="B18">
        <v>7</v>
      </c>
      <c r="C18">
        <f t="shared" si="0"/>
        <v>62</v>
      </c>
      <c r="D18" t="str">
        <f>CONCATENATE("Used ",D19)</f>
        <v>Used Pistol</v>
      </c>
      <c r="E18">
        <f t="shared" si="1"/>
        <v>7</v>
      </c>
      <c r="F18">
        <f t="shared" si="2"/>
        <v>62</v>
      </c>
      <c r="G18">
        <v>5</v>
      </c>
    </row>
    <row r="19" spans="1:7">
      <c r="A19" t="s">
        <v>218</v>
      </c>
      <c r="B19">
        <v>7</v>
      </c>
      <c r="C19">
        <f t="shared" si="0"/>
        <v>65</v>
      </c>
      <c r="D19" t="s">
        <v>226</v>
      </c>
      <c r="E19">
        <f t="shared" si="1"/>
        <v>7</v>
      </c>
      <c r="F19">
        <f t="shared" si="2"/>
        <v>65</v>
      </c>
      <c r="G19">
        <v>5</v>
      </c>
    </row>
    <row r="20" spans="1:7">
      <c r="A20" t="str">
        <f>CONCATENATE("Quality ",A19)</f>
        <v>Quality Sabre</v>
      </c>
      <c r="B20">
        <v>7</v>
      </c>
      <c r="C20">
        <f t="shared" si="0"/>
        <v>67</v>
      </c>
      <c r="D20" t="str">
        <f>CONCATENATE("Quality ",D19)</f>
        <v>Quality Pistol</v>
      </c>
      <c r="E20">
        <f t="shared" si="1"/>
        <v>7</v>
      </c>
      <c r="F20">
        <f t="shared" si="2"/>
        <v>67</v>
      </c>
      <c r="G20">
        <v>5</v>
      </c>
    </row>
    <row r="21" spans="1:7">
      <c r="A21" t="str">
        <f>CONCATENATE("Used ",A22)</f>
        <v>Used Broadsword</v>
      </c>
      <c r="B21">
        <v>8</v>
      </c>
      <c r="C21">
        <f t="shared" si="0"/>
        <v>72</v>
      </c>
      <c r="D21" t="str">
        <f>CONCATENATE("Used ",D22)</f>
        <v>Used Rifle</v>
      </c>
      <c r="E21">
        <f>E18+1</f>
        <v>8</v>
      </c>
      <c r="F21">
        <f t="shared" si="2"/>
        <v>72</v>
      </c>
      <c r="G21">
        <v>6</v>
      </c>
    </row>
    <row r="22" spans="1:7">
      <c r="A22" t="s">
        <v>219</v>
      </c>
      <c r="B22">
        <v>8</v>
      </c>
      <c r="C22">
        <f t="shared" si="0"/>
        <v>75</v>
      </c>
      <c r="D22" t="s">
        <v>227</v>
      </c>
      <c r="E22">
        <f>E19+1</f>
        <v>8</v>
      </c>
      <c r="F22">
        <f t="shared" si="2"/>
        <v>75</v>
      </c>
      <c r="G22">
        <v>6</v>
      </c>
    </row>
    <row r="23" spans="1:7">
      <c r="A23" t="str">
        <f>CONCATENATE("Quality ",A22)</f>
        <v>Quality Broadsword</v>
      </c>
      <c r="B23">
        <v>8</v>
      </c>
      <c r="C23">
        <f t="shared" si="0"/>
        <v>77</v>
      </c>
      <c r="D23" t="str">
        <f>CONCATENATE("Quality ",D22)</f>
        <v>Quality Rifle</v>
      </c>
      <c r="E23">
        <f>E20+1</f>
        <v>8</v>
      </c>
      <c r="F23">
        <f t="shared" si="2"/>
        <v>77</v>
      </c>
      <c r="G23">
        <v>6</v>
      </c>
    </row>
    <row r="24" spans="1:7">
      <c r="A24" t="str">
        <f>CONCATENATE("Used ",A25)</f>
        <v>Used Battle Axe</v>
      </c>
      <c r="B24">
        <v>9</v>
      </c>
      <c r="C24">
        <f t="shared" si="0"/>
        <v>82</v>
      </c>
      <c r="D24" t="s">
        <v>232</v>
      </c>
      <c r="E24">
        <v>9</v>
      </c>
      <c r="F24">
        <v>82</v>
      </c>
      <c r="G24">
        <v>5</v>
      </c>
    </row>
    <row r="25" spans="1:7">
      <c r="A25" t="s">
        <v>222</v>
      </c>
      <c r="B25">
        <v>9</v>
      </c>
      <c r="C25">
        <f t="shared" si="0"/>
        <v>85</v>
      </c>
      <c r="D25" t="s">
        <v>231</v>
      </c>
      <c r="E25">
        <v>9</v>
      </c>
      <c r="F25">
        <v>85</v>
      </c>
      <c r="G25">
        <v>5</v>
      </c>
    </row>
    <row r="26" spans="1:7">
      <c r="A26" t="str">
        <f>CONCATENATE("Quality ",A25)</f>
        <v>Quality Battle Axe</v>
      </c>
      <c r="B26">
        <v>9</v>
      </c>
      <c r="C26">
        <f t="shared" si="0"/>
        <v>87</v>
      </c>
      <c r="D26" t="s">
        <v>233</v>
      </c>
      <c r="E26">
        <v>9</v>
      </c>
      <c r="F26">
        <v>87</v>
      </c>
      <c r="G26">
        <v>5</v>
      </c>
    </row>
    <row r="27" spans="1:7">
      <c r="A27" t="str">
        <f>CONCATENATE("Used ",A28)</f>
        <v>Used Katana</v>
      </c>
      <c r="B27">
        <f t="shared" ref="B27:B32" si="3">B24+1</f>
        <v>10</v>
      </c>
      <c r="C27">
        <f t="shared" si="0"/>
        <v>92</v>
      </c>
      <c r="D27" t="str">
        <f>CONCATENATE("Used ",D28)</f>
        <v>Used Shotgun</v>
      </c>
      <c r="E27">
        <f>E21+1</f>
        <v>9</v>
      </c>
      <c r="F27">
        <f>F24+10</f>
        <v>92</v>
      </c>
      <c r="G27">
        <v>4</v>
      </c>
    </row>
    <row r="28" spans="1:7">
      <c r="A28" t="s">
        <v>73</v>
      </c>
      <c r="B28">
        <f t="shared" si="3"/>
        <v>10</v>
      </c>
      <c r="C28">
        <f t="shared" si="0"/>
        <v>95</v>
      </c>
      <c r="D28" t="s">
        <v>228</v>
      </c>
      <c r="E28">
        <f>E22+1</f>
        <v>9</v>
      </c>
      <c r="F28">
        <f>F25+10</f>
        <v>95</v>
      </c>
      <c r="G28">
        <v>4</v>
      </c>
    </row>
    <row r="29" spans="1:7">
      <c r="A29" t="str">
        <f>CONCATENATE("Quality ",A28)</f>
        <v>Quality Katana</v>
      </c>
      <c r="B29">
        <f t="shared" si="3"/>
        <v>10</v>
      </c>
      <c r="C29">
        <f t="shared" si="0"/>
        <v>97</v>
      </c>
      <c r="D29" t="str">
        <f>CONCATENATE("Quality ",D28)</f>
        <v>Quality Shotgun</v>
      </c>
      <c r="E29">
        <f>E23+1</f>
        <v>9</v>
      </c>
      <c r="F29">
        <f>F26+10</f>
        <v>97</v>
      </c>
      <c r="G29">
        <v>4</v>
      </c>
    </row>
    <row r="30" spans="1:7">
      <c r="A30" t="str">
        <f>CONCATENATE("Used ",A31)</f>
        <v>Used Longsword</v>
      </c>
      <c r="B30">
        <f t="shared" si="3"/>
        <v>11</v>
      </c>
      <c r="C30">
        <f t="shared" si="0"/>
        <v>102</v>
      </c>
      <c r="D30" t="s">
        <v>229</v>
      </c>
      <c r="E30">
        <f>E28+1</f>
        <v>10</v>
      </c>
      <c r="F30">
        <v>95</v>
      </c>
      <c r="G30">
        <v>5</v>
      </c>
    </row>
    <row r="31" spans="1:7">
      <c r="A31" t="s">
        <v>220</v>
      </c>
      <c r="B31">
        <f t="shared" si="3"/>
        <v>11</v>
      </c>
      <c r="C31">
        <f t="shared" si="0"/>
        <v>105</v>
      </c>
      <c r="D31" t="s">
        <v>234</v>
      </c>
      <c r="E31">
        <v>11</v>
      </c>
      <c r="F31">
        <v>125</v>
      </c>
      <c r="G31">
        <v>3</v>
      </c>
    </row>
    <row r="32" spans="1:7">
      <c r="A32" t="str">
        <f>CONCATENATE("Quality ",A31)</f>
        <v>Quality Longsword</v>
      </c>
      <c r="B32">
        <f t="shared" si="3"/>
        <v>11</v>
      </c>
      <c r="C32">
        <f t="shared" si="0"/>
        <v>107</v>
      </c>
      <c r="D32" t="s">
        <v>230</v>
      </c>
      <c r="E32">
        <f>E30+1</f>
        <v>11</v>
      </c>
      <c r="F32">
        <v>105</v>
      </c>
      <c r="G32">
        <v>6</v>
      </c>
    </row>
    <row r="33" spans="1:7">
      <c r="A33" t="s">
        <v>266</v>
      </c>
      <c r="B33">
        <v>12</v>
      </c>
      <c r="C33">
        <v>115</v>
      </c>
      <c r="D33" t="s">
        <v>267</v>
      </c>
      <c r="E33">
        <v>12</v>
      </c>
      <c r="F33">
        <v>115</v>
      </c>
      <c r="G33">
        <v>5</v>
      </c>
    </row>
  </sheetData>
  <mergeCells count="2">
    <mergeCell ref="A1:C1"/>
    <mergeCell ref="D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2"/>
  <dimension ref="A1:J38"/>
  <sheetViews>
    <sheetView workbookViewId="0">
      <selection activeCell="G26" sqref="G26"/>
    </sheetView>
  </sheetViews>
  <sheetFormatPr defaultRowHeight="15"/>
  <cols>
    <col min="1" max="1" width="15.42578125" customWidth="1"/>
    <col min="2" max="2" width="15.5703125" customWidth="1"/>
    <col min="3" max="3" width="3.7109375" customWidth="1"/>
    <col min="4" max="4" width="13.28515625" customWidth="1"/>
    <col min="5" max="5" width="8.5703125" customWidth="1"/>
    <col min="6" max="6" width="17.42578125" customWidth="1"/>
    <col min="7" max="7" width="77.7109375" customWidth="1"/>
    <col min="10" max="10" width="10" customWidth="1"/>
  </cols>
  <sheetData>
    <row r="1" spans="1:10">
      <c r="A1" s="22" t="s">
        <v>54</v>
      </c>
      <c r="B1" s="22" t="s">
        <v>53</v>
      </c>
      <c r="C1" s="22"/>
      <c r="D1" s="22" t="s">
        <v>393</v>
      </c>
      <c r="E1" s="22" t="s">
        <v>7</v>
      </c>
      <c r="F1" s="22" t="s">
        <v>462</v>
      </c>
      <c r="G1" s="22" t="s">
        <v>392</v>
      </c>
      <c r="H1" s="22" t="s">
        <v>474</v>
      </c>
      <c r="I1" s="22" t="s">
        <v>475</v>
      </c>
      <c r="J1" s="22" t="s">
        <v>471</v>
      </c>
    </row>
    <row r="2" spans="1:10">
      <c r="A2" t="s">
        <v>501</v>
      </c>
      <c r="B2" t="s">
        <v>417</v>
      </c>
      <c r="D2" t="s">
        <v>398</v>
      </c>
      <c r="E2">
        <v>1</v>
      </c>
      <c r="F2" s="12" t="s">
        <v>395</v>
      </c>
      <c r="G2" s="23" t="s">
        <v>494</v>
      </c>
      <c r="H2">
        <v>5</v>
      </c>
      <c r="I2">
        <v>15</v>
      </c>
      <c r="J2" t="s">
        <v>472</v>
      </c>
    </row>
    <row r="3" spans="1:10">
      <c r="A3" t="s">
        <v>64</v>
      </c>
      <c r="B3" t="s">
        <v>46</v>
      </c>
      <c r="D3" t="s">
        <v>394</v>
      </c>
      <c r="E3">
        <v>15</v>
      </c>
      <c r="F3" s="12" t="s">
        <v>399</v>
      </c>
      <c r="G3" t="s">
        <v>400</v>
      </c>
      <c r="H3">
        <v>0</v>
      </c>
      <c r="I3">
        <v>0</v>
      </c>
      <c r="J3" t="s">
        <v>473</v>
      </c>
    </row>
    <row r="4" spans="1:10">
      <c r="A4" t="s">
        <v>68</v>
      </c>
      <c r="B4" t="s">
        <v>65</v>
      </c>
      <c r="D4" t="s">
        <v>398</v>
      </c>
      <c r="E4">
        <v>1</v>
      </c>
      <c r="F4" s="12" t="s">
        <v>407</v>
      </c>
      <c r="G4" s="23" t="s">
        <v>478</v>
      </c>
      <c r="H4">
        <v>15</v>
      </c>
      <c r="I4">
        <v>25</v>
      </c>
      <c r="J4" t="s">
        <v>472</v>
      </c>
    </row>
    <row r="5" spans="1:10">
      <c r="A5" t="s">
        <v>592</v>
      </c>
      <c r="B5" t="s">
        <v>66</v>
      </c>
      <c r="D5" t="s">
        <v>398</v>
      </c>
      <c r="E5">
        <v>5</v>
      </c>
      <c r="F5" s="12" t="s">
        <v>410</v>
      </c>
      <c r="G5" s="23" t="s">
        <v>479</v>
      </c>
      <c r="H5">
        <v>25</v>
      </c>
      <c r="I5">
        <v>35</v>
      </c>
      <c r="J5" t="s">
        <v>472</v>
      </c>
    </row>
    <row r="6" spans="1:10">
      <c r="A6" t="s">
        <v>216</v>
      </c>
      <c r="B6" t="s">
        <v>467</v>
      </c>
      <c r="D6" t="s">
        <v>398</v>
      </c>
      <c r="E6">
        <v>10</v>
      </c>
      <c r="F6" s="12" t="s">
        <v>413</v>
      </c>
      <c r="G6" s="23" t="s">
        <v>480</v>
      </c>
      <c r="H6">
        <v>35</v>
      </c>
      <c r="I6">
        <v>45</v>
      </c>
      <c r="J6" t="s">
        <v>472</v>
      </c>
    </row>
    <row r="7" spans="1:10">
      <c r="A7" t="s">
        <v>217</v>
      </c>
      <c r="B7" t="s">
        <v>70</v>
      </c>
      <c r="D7" t="s">
        <v>394</v>
      </c>
      <c r="E7">
        <v>1</v>
      </c>
      <c r="F7" s="12" t="s">
        <v>424</v>
      </c>
      <c r="G7" s="23" t="s">
        <v>481</v>
      </c>
      <c r="H7">
        <v>15</v>
      </c>
      <c r="I7">
        <v>25</v>
      </c>
      <c r="J7" t="s">
        <v>472</v>
      </c>
    </row>
    <row r="8" spans="1:10">
      <c r="A8" t="s">
        <v>221</v>
      </c>
      <c r="B8" t="s">
        <v>223</v>
      </c>
      <c r="D8" t="s">
        <v>394</v>
      </c>
      <c r="E8">
        <v>20</v>
      </c>
      <c r="F8" s="12" t="s">
        <v>449</v>
      </c>
      <c r="G8" t="s">
        <v>448</v>
      </c>
      <c r="H8">
        <v>0</v>
      </c>
      <c r="I8">
        <v>0</v>
      </c>
      <c r="J8" t="s">
        <v>473</v>
      </c>
    </row>
    <row r="9" spans="1:10">
      <c r="A9" t="s">
        <v>218</v>
      </c>
      <c r="B9" t="s">
        <v>235</v>
      </c>
      <c r="D9" t="s">
        <v>394</v>
      </c>
      <c r="E9">
        <v>1</v>
      </c>
      <c r="F9" s="12" t="s">
        <v>450</v>
      </c>
      <c r="G9" s="23" t="s">
        <v>497</v>
      </c>
      <c r="H9">
        <v>5</v>
      </c>
      <c r="I9">
        <v>9</v>
      </c>
      <c r="J9" t="s">
        <v>472</v>
      </c>
    </row>
    <row r="10" spans="1:10">
      <c r="A10" t="s">
        <v>219</v>
      </c>
      <c r="B10" t="s">
        <v>225</v>
      </c>
      <c r="D10" t="s">
        <v>398</v>
      </c>
      <c r="E10">
        <v>10</v>
      </c>
      <c r="F10" s="12" t="s">
        <v>458</v>
      </c>
      <c r="G10" s="23" t="s">
        <v>482</v>
      </c>
      <c r="H10">
        <v>5</v>
      </c>
      <c r="I10">
        <v>9</v>
      </c>
      <c r="J10" t="s">
        <v>472</v>
      </c>
    </row>
    <row r="11" spans="1:10">
      <c r="A11" t="s">
        <v>222</v>
      </c>
      <c r="B11" t="s">
        <v>224</v>
      </c>
      <c r="D11" t="s">
        <v>398</v>
      </c>
      <c r="E11">
        <v>10</v>
      </c>
      <c r="F11" s="12" t="s">
        <v>456</v>
      </c>
      <c r="G11" s="23" t="s">
        <v>483</v>
      </c>
      <c r="H11">
        <v>15</v>
      </c>
      <c r="I11">
        <v>19</v>
      </c>
      <c r="J11" t="s">
        <v>472</v>
      </c>
    </row>
    <row r="12" spans="1:10">
      <c r="A12" t="s">
        <v>73</v>
      </c>
      <c r="B12" t="s">
        <v>226</v>
      </c>
      <c r="D12" t="s">
        <v>394</v>
      </c>
      <c r="E12">
        <v>15</v>
      </c>
      <c r="F12" s="12" t="s">
        <v>468</v>
      </c>
      <c r="G12" s="23" t="s">
        <v>484</v>
      </c>
      <c r="H12">
        <v>1</v>
      </c>
      <c r="I12">
        <v>2</v>
      </c>
      <c r="J12" t="s">
        <v>472</v>
      </c>
    </row>
    <row r="13" spans="1:10">
      <c r="A13" t="s">
        <v>220</v>
      </c>
      <c r="B13" t="s">
        <v>227</v>
      </c>
      <c r="D13" t="s">
        <v>398</v>
      </c>
      <c r="E13">
        <v>15</v>
      </c>
      <c r="F13" s="12" t="s">
        <v>396</v>
      </c>
      <c r="G13" s="23" t="s">
        <v>494</v>
      </c>
      <c r="H13">
        <v>15</v>
      </c>
      <c r="I13">
        <v>25</v>
      </c>
      <c r="J13" t="s">
        <v>472</v>
      </c>
    </row>
    <row r="14" spans="1:10">
      <c r="A14" t="s">
        <v>415</v>
      </c>
      <c r="B14" t="s">
        <v>231</v>
      </c>
      <c r="D14" t="s">
        <v>394</v>
      </c>
      <c r="E14">
        <v>20</v>
      </c>
      <c r="F14" s="12" t="s">
        <v>418</v>
      </c>
      <c r="G14" t="s">
        <v>498</v>
      </c>
      <c r="H14">
        <v>0</v>
      </c>
      <c r="I14">
        <v>0</v>
      </c>
      <c r="J14" t="s">
        <v>473</v>
      </c>
    </row>
    <row r="15" spans="1:10">
      <c r="A15" t="s">
        <v>421</v>
      </c>
      <c r="B15" t="s">
        <v>228</v>
      </c>
      <c r="D15" t="s">
        <v>394</v>
      </c>
      <c r="E15">
        <v>15</v>
      </c>
      <c r="F15" s="12" t="s">
        <v>419</v>
      </c>
      <c r="G15" t="s">
        <v>420</v>
      </c>
      <c r="H15">
        <v>0</v>
      </c>
      <c r="I15">
        <v>0</v>
      </c>
      <c r="J15" t="s">
        <v>473</v>
      </c>
    </row>
    <row r="16" spans="1:10">
      <c r="A16" t="s">
        <v>530</v>
      </c>
      <c r="D16" t="s">
        <v>394</v>
      </c>
      <c r="E16">
        <v>25</v>
      </c>
      <c r="F16" s="12" t="s">
        <v>401</v>
      </c>
      <c r="G16" t="s">
        <v>402</v>
      </c>
      <c r="H16">
        <v>0</v>
      </c>
      <c r="I16">
        <v>0</v>
      </c>
      <c r="J16" t="s">
        <v>473</v>
      </c>
    </row>
    <row r="17" spans="4:10">
      <c r="D17" t="s">
        <v>398</v>
      </c>
      <c r="E17">
        <v>20</v>
      </c>
      <c r="F17" s="12" t="s">
        <v>408</v>
      </c>
      <c r="G17" s="23" t="s">
        <v>478</v>
      </c>
      <c r="H17">
        <v>30</v>
      </c>
      <c r="I17">
        <v>40</v>
      </c>
      <c r="J17" t="s">
        <v>472</v>
      </c>
    </row>
    <row r="18" spans="4:10">
      <c r="D18" t="s">
        <v>398</v>
      </c>
      <c r="E18">
        <v>20</v>
      </c>
      <c r="F18" s="12" t="s">
        <v>412</v>
      </c>
      <c r="G18" s="23" t="s">
        <v>479</v>
      </c>
      <c r="H18">
        <v>40</v>
      </c>
      <c r="I18">
        <v>50</v>
      </c>
      <c r="J18" t="s">
        <v>472</v>
      </c>
    </row>
    <row r="19" spans="4:10">
      <c r="D19" t="s">
        <v>398</v>
      </c>
      <c r="E19">
        <v>20</v>
      </c>
      <c r="F19" s="12" t="s">
        <v>414</v>
      </c>
      <c r="G19" s="23" t="s">
        <v>480</v>
      </c>
      <c r="H19">
        <v>50</v>
      </c>
      <c r="I19">
        <v>60</v>
      </c>
      <c r="J19" t="s">
        <v>472</v>
      </c>
    </row>
    <row r="20" spans="4:10">
      <c r="D20" t="s">
        <v>394</v>
      </c>
      <c r="E20">
        <v>20</v>
      </c>
      <c r="F20" s="12" t="s">
        <v>422</v>
      </c>
      <c r="G20" s="23" t="s">
        <v>481</v>
      </c>
      <c r="H20">
        <v>30</v>
      </c>
      <c r="I20">
        <v>40</v>
      </c>
      <c r="J20" t="s">
        <v>472</v>
      </c>
    </row>
    <row r="21" spans="4:10">
      <c r="D21" t="s">
        <v>394</v>
      </c>
      <c r="E21">
        <v>15</v>
      </c>
      <c r="F21" s="12" t="s">
        <v>451</v>
      </c>
      <c r="G21" s="23" t="s">
        <v>497</v>
      </c>
      <c r="H21">
        <v>10</v>
      </c>
      <c r="I21">
        <v>14</v>
      </c>
      <c r="J21" t="s">
        <v>472</v>
      </c>
    </row>
    <row r="22" spans="4:10">
      <c r="D22" t="s">
        <v>398</v>
      </c>
      <c r="E22">
        <v>20</v>
      </c>
      <c r="F22" s="12" t="s">
        <v>460</v>
      </c>
      <c r="G22" s="23" t="s">
        <v>482</v>
      </c>
      <c r="H22">
        <v>10</v>
      </c>
      <c r="I22">
        <v>14</v>
      </c>
      <c r="J22" t="s">
        <v>472</v>
      </c>
    </row>
    <row r="23" spans="4:10">
      <c r="D23" t="s">
        <v>394</v>
      </c>
      <c r="E23">
        <v>20</v>
      </c>
      <c r="F23" s="12" t="s">
        <v>461</v>
      </c>
      <c r="G23" s="23" t="s">
        <v>483</v>
      </c>
      <c r="H23">
        <v>20</v>
      </c>
      <c r="I23">
        <v>24</v>
      </c>
      <c r="J23" t="s">
        <v>472</v>
      </c>
    </row>
    <row r="24" spans="4:10">
      <c r="D24" t="s">
        <v>394</v>
      </c>
      <c r="E24">
        <v>20</v>
      </c>
      <c r="F24" s="12" t="s">
        <v>469</v>
      </c>
      <c r="G24" s="23" t="s">
        <v>484</v>
      </c>
      <c r="H24">
        <v>2</v>
      </c>
      <c r="I24">
        <v>3</v>
      </c>
      <c r="J24" t="s">
        <v>472</v>
      </c>
    </row>
    <row r="25" spans="4:10">
      <c r="D25" t="s">
        <v>398</v>
      </c>
      <c r="E25">
        <v>25</v>
      </c>
      <c r="F25" s="12" t="s">
        <v>397</v>
      </c>
      <c r="G25" s="23" t="s">
        <v>494</v>
      </c>
      <c r="H25">
        <v>25</v>
      </c>
      <c r="I25">
        <v>35</v>
      </c>
      <c r="J25" t="s">
        <v>472</v>
      </c>
    </row>
    <row r="26" spans="4:10">
      <c r="D26" t="s">
        <v>394</v>
      </c>
      <c r="E26">
        <v>30</v>
      </c>
      <c r="F26" s="12" t="s">
        <v>470</v>
      </c>
      <c r="G26" s="23" t="s">
        <v>484</v>
      </c>
      <c r="H26">
        <v>3</v>
      </c>
      <c r="I26">
        <v>4</v>
      </c>
      <c r="J26" t="s">
        <v>472</v>
      </c>
    </row>
    <row r="27" spans="4:10">
      <c r="D27" t="s">
        <v>398</v>
      </c>
      <c r="E27">
        <v>30</v>
      </c>
      <c r="F27" s="12" t="s">
        <v>409</v>
      </c>
      <c r="G27" s="23" t="s">
        <v>478</v>
      </c>
      <c r="H27">
        <v>45</v>
      </c>
      <c r="I27">
        <v>55</v>
      </c>
      <c r="J27" t="s">
        <v>472</v>
      </c>
    </row>
    <row r="28" spans="4:10">
      <c r="D28" t="s">
        <v>398</v>
      </c>
      <c r="E28">
        <v>30</v>
      </c>
      <c r="F28" s="12" t="s">
        <v>411</v>
      </c>
      <c r="G28" s="23" t="s">
        <v>479</v>
      </c>
      <c r="H28">
        <v>65</v>
      </c>
      <c r="I28">
        <v>75</v>
      </c>
      <c r="J28" t="s">
        <v>472</v>
      </c>
    </row>
    <row r="29" spans="4:10">
      <c r="D29" t="s">
        <v>398</v>
      </c>
      <c r="E29">
        <v>30</v>
      </c>
      <c r="F29" s="12" t="s">
        <v>416</v>
      </c>
      <c r="G29" s="23" t="s">
        <v>480</v>
      </c>
      <c r="H29">
        <v>75</v>
      </c>
      <c r="I29">
        <v>85</v>
      </c>
      <c r="J29" t="s">
        <v>472</v>
      </c>
    </row>
    <row r="30" spans="4:10">
      <c r="D30" t="s">
        <v>394</v>
      </c>
      <c r="E30">
        <v>30</v>
      </c>
      <c r="F30" s="12" t="s">
        <v>423</v>
      </c>
      <c r="G30" s="23" t="s">
        <v>481</v>
      </c>
      <c r="H30">
        <v>45</v>
      </c>
      <c r="I30">
        <v>55</v>
      </c>
      <c r="J30" t="s">
        <v>472</v>
      </c>
    </row>
    <row r="31" spans="4:10">
      <c r="D31" t="s">
        <v>394</v>
      </c>
      <c r="E31">
        <v>25</v>
      </c>
      <c r="F31" s="12" t="s">
        <v>452</v>
      </c>
      <c r="G31" s="23" t="s">
        <v>497</v>
      </c>
      <c r="H31">
        <v>15</v>
      </c>
      <c r="I31">
        <v>19</v>
      </c>
      <c r="J31" t="s">
        <v>472</v>
      </c>
    </row>
    <row r="32" spans="4:10">
      <c r="D32" t="s">
        <v>398</v>
      </c>
      <c r="E32">
        <v>30</v>
      </c>
      <c r="F32" s="12" t="s">
        <v>459</v>
      </c>
      <c r="G32" s="23" t="s">
        <v>482</v>
      </c>
      <c r="H32">
        <v>15</v>
      </c>
      <c r="I32">
        <v>19</v>
      </c>
      <c r="J32" t="s">
        <v>472</v>
      </c>
    </row>
    <row r="33" spans="4:10">
      <c r="D33" t="s">
        <v>394</v>
      </c>
      <c r="E33">
        <v>30</v>
      </c>
      <c r="F33" s="12" t="s">
        <v>457</v>
      </c>
      <c r="G33" s="23" t="s">
        <v>483</v>
      </c>
      <c r="H33">
        <v>25</v>
      </c>
      <c r="I33">
        <v>29</v>
      </c>
      <c r="J33" t="s">
        <v>472</v>
      </c>
    </row>
    <row r="34" spans="4:10">
      <c r="D34" t="s">
        <v>394</v>
      </c>
      <c r="E34">
        <v>30</v>
      </c>
      <c r="F34" s="12" t="s">
        <v>499</v>
      </c>
      <c r="G34" t="s">
        <v>500</v>
      </c>
      <c r="H34">
        <v>0</v>
      </c>
      <c r="I34">
        <v>0</v>
      </c>
      <c r="J34" t="s">
        <v>473</v>
      </c>
    </row>
    <row r="35" spans="4:10">
      <c r="D35" t="s">
        <v>398</v>
      </c>
      <c r="E35">
        <v>15</v>
      </c>
      <c r="F35" s="12" t="s">
        <v>513</v>
      </c>
      <c r="G35" t="s">
        <v>511</v>
      </c>
      <c r="H35">
        <v>5</v>
      </c>
      <c r="I35">
        <v>9</v>
      </c>
      <c r="J35" t="s">
        <v>472</v>
      </c>
    </row>
    <row r="36" spans="4:10">
      <c r="D36" t="s">
        <v>394</v>
      </c>
      <c r="E36">
        <v>30</v>
      </c>
      <c r="F36" s="12" t="s">
        <v>510</v>
      </c>
      <c r="G36" t="s">
        <v>511</v>
      </c>
      <c r="H36">
        <v>10</v>
      </c>
      <c r="I36">
        <v>14</v>
      </c>
      <c r="J36" t="s">
        <v>472</v>
      </c>
    </row>
    <row r="37" spans="4:10">
      <c r="D37" t="s">
        <v>398</v>
      </c>
      <c r="E37">
        <v>1</v>
      </c>
      <c r="F37" s="12" t="s">
        <v>587</v>
      </c>
      <c r="G37" t="s">
        <v>589</v>
      </c>
      <c r="H37">
        <v>4</v>
      </c>
      <c r="I37">
        <v>7</v>
      </c>
      <c r="J37" t="s">
        <v>472</v>
      </c>
    </row>
    <row r="38" spans="4:10">
      <c r="D38" t="s">
        <v>398</v>
      </c>
      <c r="E38">
        <v>20</v>
      </c>
      <c r="F38" s="12" t="s">
        <v>588</v>
      </c>
      <c r="G38" t="s">
        <v>589</v>
      </c>
      <c r="H38">
        <v>8</v>
      </c>
      <c r="I38">
        <v>12</v>
      </c>
      <c r="J38" t="s">
        <v>472</v>
      </c>
    </row>
  </sheetData>
  <sortState ref="D2:G33">
    <sortCondition ref="E2:E33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M74"/>
  <sheetViews>
    <sheetView topLeftCell="A37" workbookViewId="0">
      <selection activeCell="F69" sqref="F69"/>
    </sheetView>
  </sheetViews>
  <sheetFormatPr defaultRowHeight="15"/>
  <cols>
    <col min="1" max="1" width="18.28515625" customWidth="1"/>
    <col min="4" max="6" width="25.85546875" customWidth="1"/>
    <col min="7" max="7" width="19.85546875" customWidth="1"/>
    <col min="8" max="8" width="13.85546875" customWidth="1"/>
  </cols>
  <sheetData>
    <row r="1" spans="1:13">
      <c r="A1" t="s">
        <v>51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54</v>
      </c>
      <c r="H1" t="s">
        <v>53</v>
      </c>
      <c r="M1" t="s">
        <v>335</v>
      </c>
    </row>
    <row r="2" spans="1:13">
      <c r="A2" t="s">
        <v>215</v>
      </c>
      <c r="B2">
        <v>1</v>
      </c>
      <c r="C2">
        <v>1</v>
      </c>
      <c r="D2" t="s">
        <v>15</v>
      </c>
      <c r="E2" t="s">
        <v>15</v>
      </c>
      <c r="F2" t="s">
        <v>15</v>
      </c>
      <c r="G2" t="s">
        <v>47</v>
      </c>
      <c r="H2" t="s">
        <v>15</v>
      </c>
      <c r="L2">
        <v>1</v>
      </c>
      <c r="M2" t="s">
        <v>352</v>
      </c>
    </row>
    <row r="3" spans="1:13">
      <c r="A3" t="s">
        <v>153</v>
      </c>
      <c r="B3">
        <v>1</v>
      </c>
      <c r="C3">
        <v>1</v>
      </c>
      <c r="D3" t="s">
        <v>15</v>
      </c>
      <c r="E3" t="s">
        <v>15</v>
      </c>
      <c r="F3" t="s">
        <v>15</v>
      </c>
      <c r="G3" t="s">
        <v>47</v>
      </c>
      <c r="H3" t="s">
        <v>15</v>
      </c>
    </row>
    <row r="4" spans="1:13">
      <c r="A4" t="s">
        <v>60</v>
      </c>
      <c r="B4">
        <v>1</v>
      </c>
      <c r="C4">
        <v>1</v>
      </c>
      <c r="D4" t="s">
        <v>15</v>
      </c>
      <c r="E4" t="s">
        <v>15</v>
      </c>
      <c r="F4" t="s">
        <v>15</v>
      </c>
      <c r="G4" t="s">
        <v>47</v>
      </c>
      <c r="H4" t="s">
        <v>15</v>
      </c>
    </row>
    <row r="5" spans="1:13">
      <c r="A5" t="s">
        <v>406</v>
      </c>
      <c r="B5">
        <v>1</v>
      </c>
      <c r="C5">
        <v>1</v>
      </c>
      <c r="D5" t="s">
        <v>15</v>
      </c>
      <c r="E5" t="s">
        <v>15</v>
      </c>
      <c r="F5" t="s">
        <v>15</v>
      </c>
      <c r="G5" t="s">
        <v>144</v>
      </c>
      <c r="H5" t="s">
        <v>15</v>
      </c>
    </row>
    <row r="6" spans="1:13">
      <c r="A6" t="s">
        <v>425</v>
      </c>
      <c r="B6">
        <v>2</v>
      </c>
      <c r="C6">
        <v>2</v>
      </c>
      <c r="D6" t="s">
        <v>15</v>
      </c>
      <c r="E6" t="s">
        <v>15</v>
      </c>
      <c r="F6" t="s">
        <v>15</v>
      </c>
      <c r="G6" t="s">
        <v>144</v>
      </c>
      <c r="H6" t="s">
        <v>15</v>
      </c>
    </row>
    <row r="7" spans="1:13">
      <c r="A7" t="s">
        <v>105</v>
      </c>
      <c r="B7">
        <v>2</v>
      </c>
      <c r="C7">
        <v>2</v>
      </c>
      <c r="D7" t="s">
        <v>15</v>
      </c>
      <c r="E7" t="s">
        <v>15</v>
      </c>
      <c r="F7" t="s">
        <v>15</v>
      </c>
      <c r="G7" t="s">
        <v>47</v>
      </c>
      <c r="H7" t="s">
        <v>15</v>
      </c>
    </row>
    <row r="8" spans="1:13">
      <c r="A8" t="s">
        <v>61</v>
      </c>
      <c r="B8">
        <v>2</v>
      </c>
      <c r="C8">
        <v>2</v>
      </c>
      <c r="D8" t="s">
        <v>15</v>
      </c>
      <c r="E8" t="s">
        <v>15</v>
      </c>
      <c r="F8" t="s">
        <v>15</v>
      </c>
      <c r="G8" t="s">
        <v>47</v>
      </c>
      <c r="H8" t="s">
        <v>15</v>
      </c>
      <c r="L8">
        <v>2</v>
      </c>
      <c r="M8" t="s">
        <v>353</v>
      </c>
    </row>
    <row r="9" spans="1:13">
      <c r="A9" t="s">
        <v>97</v>
      </c>
      <c r="B9">
        <v>2</v>
      </c>
      <c r="C9">
        <v>2</v>
      </c>
      <c r="D9" t="s">
        <v>50</v>
      </c>
      <c r="E9" t="s">
        <v>15</v>
      </c>
      <c r="F9" t="s">
        <v>15</v>
      </c>
      <c r="G9" t="s">
        <v>98</v>
      </c>
      <c r="H9" t="s">
        <v>15</v>
      </c>
      <c r="L9">
        <f>B9</f>
        <v>2</v>
      </c>
      <c r="M9" t="str">
        <f>D9</f>
        <v>Immune to Ranged Attacks</v>
      </c>
    </row>
    <row r="10" spans="1:13">
      <c r="A10" t="s">
        <v>192</v>
      </c>
      <c r="B10">
        <v>3</v>
      </c>
      <c r="C10">
        <v>3</v>
      </c>
      <c r="D10" t="s">
        <v>146</v>
      </c>
      <c r="E10" t="s">
        <v>15</v>
      </c>
      <c r="F10" t="s">
        <v>15</v>
      </c>
      <c r="G10" t="s">
        <v>47</v>
      </c>
      <c r="H10" t="s">
        <v>15</v>
      </c>
      <c r="L10">
        <f>B10</f>
        <v>3</v>
      </c>
      <c r="M10" t="str">
        <f>D10</f>
        <v>Fast</v>
      </c>
    </row>
    <row r="11" spans="1:13">
      <c r="A11" t="s">
        <v>107</v>
      </c>
      <c r="B11">
        <v>3</v>
      </c>
      <c r="C11">
        <v>3</v>
      </c>
      <c r="D11" t="s">
        <v>15</v>
      </c>
      <c r="E11" t="s">
        <v>15</v>
      </c>
      <c r="F11" t="s">
        <v>15</v>
      </c>
      <c r="G11" t="s">
        <v>47</v>
      </c>
      <c r="H11" t="s">
        <v>15</v>
      </c>
    </row>
    <row r="12" spans="1:13">
      <c r="A12" t="s">
        <v>426</v>
      </c>
      <c r="B12">
        <v>3</v>
      </c>
      <c r="C12">
        <v>3</v>
      </c>
      <c r="D12" t="s">
        <v>15</v>
      </c>
      <c r="E12" t="s">
        <v>15</v>
      </c>
      <c r="F12" t="s">
        <v>15</v>
      </c>
      <c r="G12" t="s">
        <v>47</v>
      </c>
      <c r="H12" t="s">
        <v>15</v>
      </c>
    </row>
    <row r="13" spans="1:13">
      <c r="A13" t="s">
        <v>103</v>
      </c>
      <c r="B13">
        <v>3</v>
      </c>
      <c r="C13">
        <v>3</v>
      </c>
      <c r="D13" t="s">
        <v>50</v>
      </c>
      <c r="E13" t="s">
        <v>15</v>
      </c>
      <c r="F13" t="s">
        <v>15</v>
      </c>
      <c r="G13" t="s">
        <v>98</v>
      </c>
      <c r="H13" t="s">
        <v>15</v>
      </c>
    </row>
    <row r="14" spans="1:13">
      <c r="A14" t="s">
        <v>106</v>
      </c>
      <c r="B14">
        <v>4</v>
      </c>
      <c r="C14">
        <v>4</v>
      </c>
      <c r="D14" t="s">
        <v>72</v>
      </c>
      <c r="E14" t="s">
        <v>15</v>
      </c>
      <c r="F14" t="s">
        <v>15</v>
      </c>
      <c r="G14" t="s">
        <v>47</v>
      </c>
      <c r="H14" t="s">
        <v>15</v>
      </c>
      <c r="L14">
        <f>B14</f>
        <v>4</v>
      </c>
      <c r="M14" t="str">
        <f>D14</f>
        <v>Chance to Poison</v>
      </c>
    </row>
    <row r="15" spans="1:13">
      <c r="A15" t="s">
        <v>108</v>
      </c>
      <c r="B15">
        <v>4</v>
      </c>
      <c r="C15">
        <v>4</v>
      </c>
      <c r="D15" t="s">
        <v>15</v>
      </c>
      <c r="E15" t="s">
        <v>15</v>
      </c>
      <c r="F15" t="s">
        <v>15</v>
      </c>
      <c r="G15" t="s">
        <v>47</v>
      </c>
      <c r="H15" t="s">
        <v>15</v>
      </c>
    </row>
    <row r="16" spans="1:13">
      <c r="A16" t="s">
        <v>104</v>
      </c>
      <c r="B16">
        <v>4</v>
      </c>
      <c r="C16">
        <v>4</v>
      </c>
      <c r="D16" t="s">
        <v>50</v>
      </c>
      <c r="E16" t="s">
        <v>15</v>
      </c>
      <c r="F16" t="s">
        <v>15</v>
      </c>
      <c r="G16" t="s">
        <v>98</v>
      </c>
      <c r="H16" t="s">
        <v>15</v>
      </c>
    </row>
    <row r="17" spans="1:13">
      <c r="A17" t="s">
        <v>143</v>
      </c>
      <c r="B17">
        <v>5</v>
      </c>
      <c r="C17">
        <v>6</v>
      </c>
      <c r="D17" t="s">
        <v>152</v>
      </c>
      <c r="E17" t="s">
        <v>15</v>
      </c>
      <c r="F17" t="s">
        <v>15</v>
      </c>
      <c r="G17" t="s">
        <v>144</v>
      </c>
      <c r="H17" t="s">
        <v>15</v>
      </c>
      <c r="L17">
        <f>B17</f>
        <v>5</v>
      </c>
      <c r="M17" t="str">
        <f>D17</f>
        <v>Chance to Wound</v>
      </c>
    </row>
    <row r="18" spans="1:13">
      <c r="A18" t="s">
        <v>427</v>
      </c>
      <c r="B18">
        <v>5</v>
      </c>
      <c r="C18">
        <v>6</v>
      </c>
      <c r="D18" t="s">
        <v>50</v>
      </c>
      <c r="E18" t="s">
        <v>15</v>
      </c>
      <c r="F18" t="s">
        <v>15</v>
      </c>
      <c r="G18" t="s">
        <v>47</v>
      </c>
      <c r="H18" t="s">
        <v>15</v>
      </c>
    </row>
    <row r="19" spans="1:13">
      <c r="A19" t="s">
        <v>162</v>
      </c>
      <c r="B19">
        <v>5</v>
      </c>
      <c r="C19">
        <v>6</v>
      </c>
      <c r="D19" t="s">
        <v>50</v>
      </c>
      <c r="E19" t="s">
        <v>15</v>
      </c>
      <c r="F19" t="s">
        <v>15</v>
      </c>
      <c r="G19" t="s">
        <v>47</v>
      </c>
      <c r="H19" t="s">
        <v>15</v>
      </c>
      <c r="L19" t="s">
        <v>355</v>
      </c>
      <c r="M19" t="s">
        <v>354</v>
      </c>
    </row>
    <row r="20" spans="1:13">
      <c r="A20" t="s">
        <v>140</v>
      </c>
      <c r="B20">
        <v>5</v>
      </c>
      <c r="C20">
        <v>6</v>
      </c>
      <c r="D20" t="s">
        <v>72</v>
      </c>
      <c r="E20" t="s">
        <v>15</v>
      </c>
      <c r="F20" t="s">
        <v>15</v>
      </c>
      <c r="G20" t="s">
        <v>47</v>
      </c>
      <c r="H20" t="s">
        <v>15</v>
      </c>
    </row>
    <row r="21" spans="1:13">
      <c r="A21" t="s">
        <v>71</v>
      </c>
      <c r="B21">
        <v>6</v>
      </c>
      <c r="C21">
        <v>7</v>
      </c>
      <c r="D21" t="s">
        <v>72</v>
      </c>
      <c r="E21" t="s">
        <v>15</v>
      </c>
      <c r="F21" t="s">
        <v>15</v>
      </c>
      <c r="G21" t="s">
        <v>98</v>
      </c>
      <c r="H21" t="s">
        <v>15</v>
      </c>
    </row>
    <row r="22" spans="1:13">
      <c r="A22" t="s">
        <v>145</v>
      </c>
      <c r="B22">
        <v>6</v>
      </c>
      <c r="C22">
        <v>7</v>
      </c>
      <c r="D22" t="s">
        <v>152</v>
      </c>
      <c r="E22" t="s">
        <v>15</v>
      </c>
      <c r="F22" t="s">
        <v>15</v>
      </c>
      <c r="G22" t="s">
        <v>144</v>
      </c>
      <c r="H22" t="s">
        <v>15</v>
      </c>
    </row>
    <row r="23" spans="1:13">
      <c r="A23" t="s">
        <v>169</v>
      </c>
      <c r="B23">
        <v>6</v>
      </c>
      <c r="C23">
        <v>7</v>
      </c>
      <c r="D23" t="s">
        <v>174</v>
      </c>
      <c r="E23" t="s">
        <v>72</v>
      </c>
      <c r="F23" t="s">
        <v>15</v>
      </c>
      <c r="G23" t="s">
        <v>170</v>
      </c>
      <c r="H23" t="s">
        <v>15</v>
      </c>
      <c r="L23">
        <f>B23</f>
        <v>6</v>
      </c>
      <c r="M23" t="str">
        <f>D23</f>
        <v>Weak</v>
      </c>
    </row>
    <row r="24" spans="1:13">
      <c r="A24" t="s">
        <v>141</v>
      </c>
      <c r="B24">
        <v>6</v>
      </c>
      <c r="C24">
        <v>7</v>
      </c>
      <c r="D24" t="s">
        <v>72</v>
      </c>
      <c r="E24" t="s">
        <v>15</v>
      </c>
      <c r="F24" t="s">
        <v>15</v>
      </c>
      <c r="G24" t="s">
        <v>47</v>
      </c>
      <c r="H24" t="s">
        <v>15</v>
      </c>
      <c r="L24">
        <v>6</v>
      </c>
      <c r="M24" t="s">
        <v>350</v>
      </c>
    </row>
    <row r="25" spans="1:13">
      <c r="A25" t="s">
        <v>171</v>
      </c>
      <c r="B25">
        <v>6</v>
      </c>
      <c r="C25">
        <v>7</v>
      </c>
      <c r="D25" t="s">
        <v>15</v>
      </c>
      <c r="E25" t="s">
        <v>15</v>
      </c>
      <c r="F25" t="s">
        <v>15</v>
      </c>
      <c r="G25" t="s">
        <v>172</v>
      </c>
      <c r="H25" t="s">
        <v>173</v>
      </c>
    </row>
    <row r="26" spans="1:13">
      <c r="A26" t="s">
        <v>142</v>
      </c>
      <c r="B26">
        <v>7</v>
      </c>
      <c r="C26">
        <v>8</v>
      </c>
      <c r="D26" t="s">
        <v>152</v>
      </c>
      <c r="E26" t="s">
        <v>15</v>
      </c>
      <c r="F26" t="s">
        <v>15</v>
      </c>
      <c r="G26" t="s">
        <v>47</v>
      </c>
      <c r="H26" t="s">
        <v>15</v>
      </c>
    </row>
    <row r="27" spans="1:13">
      <c r="A27" t="s">
        <v>156</v>
      </c>
      <c r="B27">
        <v>7</v>
      </c>
      <c r="C27">
        <v>8</v>
      </c>
      <c r="D27" t="s">
        <v>75</v>
      </c>
      <c r="E27" t="s">
        <v>15</v>
      </c>
      <c r="F27" t="s">
        <v>15</v>
      </c>
      <c r="G27" t="s">
        <v>157</v>
      </c>
      <c r="H27" t="s">
        <v>15</v>
      </c>
      <c r="L27">
        <f>B27</f>
        <v>7</v>
      </c>
      <c r="M27" t="str">
        <f>D27</f>
        <v>Chance to Stun</v>
      </c>
    </row>
    <row r="28" spans="1:13">
      <c r="A28" t="s">
        <v>167</v>
      </c>
      <c r="B28">
        <v>7</v>
      </c>
      <c r="C28">
        <v>8</v>
      </c>
      <c r="D28" t="s">
        <v>15</v>
      </c>
      <c r="E28" t="s">
        <v>15</v>
      </c>
      <c r="F28" t="s">
        <v>15</v>
      </c>
      <c r="G28" t="s">
        <v>47</v>
      </c>
      <c r="H28" t="s">
        <v>168</v>
      </c>
    </row>
    <row r="29" spans="1:13">
      <c r="A29" t="s">
        <v>445</v>
      </c>
      <c r="B29">
        <v>8</v>
      </c>
      <c r="C29">
        <v>8</v>
      </c>
      <c r="D29" t="s">
        <v>405</v>
      </c>
      <c r="E29" t="s">
        <v>446</v>
      </c>
      <c r="F29" t="s">
        <v>447</v>
      </c>
      <c r="G29" t="s">
        <v>404</v>
      </c>
      <c r="H29" t="s">
        <v>403</v>
      </c>
    </row>
    <row r="30" spans="1:13">
      <c r="A30" t="s">
        <v>191</v>
      </c>
      <c r="B30">
        <v>8</v>
      </c>
      <c r="C30">
        <v>9</v>
      </c>
      <c r="D30" t="s">
        <v>146</v>
      </c>
      <c r="E30" t="s">
        <v>152</v>
      </c>
      <c r="F30" t="s">
        <v>15</v>
      </c>
      <c r="G30" t="s">
        <v>144</v>
      </c>
      <c r="H30" t="s">
        <v>15</v>
      </c>
    </row>
    <row r="31" spans="1:13">
      <c r="A31" t="s">
        <v>621</v>
      </c>
      <c r="B31">
        <v>8</v>
      </c>
      <c r="C31">
        <v>9</v>
      </c>
      <c r="D31" t="s">
        <v>620</v>
      </c>
      <c r="E31" t="s">
        <v>152</v>
      </c>
      <c r="F31" t="s">
        <v>15</v>
      </c>
      <c r="G31" t="s">
        <v>144</v>
      </c>
      <c r="H31" t="s">
        <v>15</v>
      </c>
    </row>
    <row r="32" spans="1:13">
      <c r="A32" t="s">
        <v>158</v>
      </c>
      <c r="B32">
        <v>8</v>
      </c>
      <c r="C32">
        <v>9</v>
      </c>
      <c r="D32" t="s">
        <v>75</v>
      </c>
      <c r="E32" t="s">
        <v>211</v>
      </c>
      <c r="F32" t="s">
        <v>15</v>
      </c>
      <c r="G32" t="s">
        <v>159</v>
      </c>
      <c r="H32" t="s">
        <v>15</v>
      </c>
      <c r="L32">
        <f>B32</f>
        <v>8</v>
      </c>
      <c r="M32" t="str">
        <f>E32</f>
        <v>Charge</v>
      </c>
    </row>
    <row r="33" spans="1:13">
      <c r="A33" t="s">
        <v>165</v>
      </c>
      <c r="B33">
        <v>8</v>
      </c>
      <c r="C33">
        <v>9</v>
      </c>
      <c r="D33" t="s">
        <v>184</v>
      </c>
      <c r="E33" t="s">
        <v>15</v>
      </c>
      <c r="F33" t="s">
        <v>15</v>
      </c>
      <c r="G33" t="s">
        <v>47</v>
      </c>
      <c r="H33" t="s">
        <v>166</v>
      </c>
      <c r="L33">
        <f>B33</f>
        <v>8</v>
      </c>
      <c r="M33" t="str">
        <f>D33</f>
        <v>Chance to Critical</v>
      </c>
    </row>
    <row r="34" spans="1:13">
      <c r="A34" t="s">
        <v>163</v>
      </c>
      <c r="B34">
        <v>8</v>
      </c>
      <c r="C34">
        <v>9</v>
      </c>
      <c r="D34" t="s">
        <v>50</v>
      </c>
      <c r="E34" t="s">
        <v>72</v>
      </c>
      <c r="F34" t="s">
        <v>15</v>
      </c>
      <c r="G34" t="s">
        <v>47</v>
      </c>
      <c r="H34" t="s">
        <v>15</v>
      </c>
    </row>
    <row r="35" spans="1:13">
      <c r="A35" t="s">
        <v>336</v>
      </c>
      <c r="B35">
        <v>9</v>
      </c>
      <c r="C35">
        <v>9</v>
      </c>
      <c r="D35" t="s">
        <v>174</v>
      </c>
      <c r="E35" t="s">
        <v>213</v>
      </c>
      <c r="F35" t="s">
        <v>15</v>
      </c>
      <c r="G35" t="s">
        <v>144</v>
      </c>
      <c r="H35" t="s">
        <v>337</v>
      </c>
      <c r="L35">
        <f>B35</f>
        <v>9</v>
      </c>
      <c r="M35" t="s">
        <v>213</v>
      </c>
    </row>
    <row r="36" spans="1:13">
      <c r="A36" t="s">
        <v>367</v>
      </c>
      <c r="B36">
        <v>9</v>
      </c>
      <c r="C36">
        <v>9</v>
      </c>
      <c r="D36" t="s">
        <v>75</v>
      </c>
      <c r="E36" t="s">
        <v>184</v>
      </c>
      <c r="F36" t="s">
        <v>15</v>
      </c>
      <c r="G36" t="s">
        <v>368</v>
      </c>
      <c r="H36" t="s">
        <v>15</v>
      </c>
    </row>
    <row r="37" spans="1:13">
      <c r="A37" t="s">
        <v>160</v>
      </c>
      <c r="B37">
        <v>9</v>
      </c>
      <c r="C37">
        <v>9</v>
      </c>
      <c r="D37" t="s">
        <v>75</v>
      </c>
      <c r="E37" t="s">
        <v>183</v>
      </c>
      <c r="F37" t="s">
        <v>15</v>
      </c>
      <c r="G37" t="s">
        <v>157</v>
      </c>
      <c r="H37" t="s">
        <v>15</v>
      </c>
      <c r="L37">
        <f>B37</f>
        <v>9</v>
      </c>
      <c r="M37" t="str">
        <f>E37</f>
        <v>Chance to Defend</v>
      </c>
    </row>
    <row r="38" spans="1:13">
      <c r="A38" t="s">
        <v>161</v>
      </c>
      <c r="B38">
        <v>9</v>
      </c>
      <c r="C38">
        <v>9</v>
      </c>
      <c r="D38" t="s">
        <v>75</v>
      </c>
      <c r="E38" t="s">
        <v>183</v>
      </c>
      <c r="F38" t="s">
        <v>211</v>
      </c>
      <c r="G38" t="s">
        <v>159</v>
      </c>
      <c r="H38" t="s">
        <v>15</v>
      </c>
    </row>
    <row r="39" spans="1:13">
      <c r="A39" t="s">
        <v>240</v>
      </c>
      <c r="B39">
        <v>10</v>
      </c>
      <c r="C39">
        <v>11</v>
      </c>
      <c r="D39" t="s">
        <v>211</v>
      </c>
      <c r="E39" t="s">
        <v>174</v>
      </c>
      <c r="F39" t="s">
        <v>236</v>
      </c>
      <c r="G39" t="s">
        <v>47</v>
      </c>
      <c r="H39" t="s">
        <v>15</v>
      </c>
      <c r="L39">
        <f>B39</f>
        <v>10</v>
      </c>
      <c r="M39" t="str">
        <f>F39</f>
        <v>Flammable</v>
      </c>
    </row>
    <row r="40" spans="1:13">
      <c r="A40" t="s">
        <v>242</v>
      </c>
      <c r="B40">
        <v>10</v>
      </c>
      <c r="C40">
        <v>11</v>
      </c>
      <c r="D40" t="s">
        <v>180</v>
      </c>
      <c r="E40" t="s">
        <v>15</v>
      </c>
      <c r="F40" t="s">
        <v>15</v>
      </c>
      <c r="G40" t="s">
        <v>245</v>
      </c>
      <c r="H40" t="s">
        <v>15</v>
      </c>
      <c r="L40">
        <f>B40</f>
        <v>10</v>
      </c>
      <c r="M40" t="str">
        <f>D40</f>
        <v>Brawler</v>
      </c>
    </row>
    <row r="41" spans="1:13">
      <c r="A41" t="s">
        <v>333</v>
      </c>
      <c r="B41">
        <v>10</v>
      </c>
      <c r="C41">
        <v>11</v>
      </c>
      <c r="D41" t="s">
        <v>236</v>
      </c>
      <c r="E41" t="s">
        <v>149</v>
      </c>
      <c r="F41" t="s">
        <v>15</v>
      </c>
      <c r="G41" t="s">
        <v>245</v>
      </c>
      <c r="H41" t="s">
        <v>15</v>
      </c>
      <c r="L41">
        <f>B41</f>
        <v>10</v>
      </c>
      <c r="M41" t="str">
        <f>E41</f>
        <v>Flaming Corpse</v>
      </c>
    </row>
    <row r="42" spans="1:13">
      <c r="A42" t="s">
        <v>502</v>
      </c>
      <c r="B42">
        <v>10</v>
      </c>
      <c r="C42">
        <v>11</v>
      </c>
      <c r="D42" t="s">
        <v>50</v>
      </c>
      <c r="E42" t="s">
        <v>146</v>
      </c>
      <c r="F42" t="s">
        <v>15</v>
      </c>
      <c r="G42" t="s">
        <v>144</v>
      </c>
      <c r="H42" t="s">
        <v>15</v>
      </c>
      <c r="L42">
        <v>10</v>
      </c>
      <c r="M42" t="s">
        <v>351</v>
      </c>
    </row>
    <row r="43" spans="1:13">
      <c r="A43" t="s">
        <v>246</v>
      </c>
      <c r="B43">
        <v>11</v>
      </c>
      <c r="C43">
        <v>11</v>
      </c>
      <c r="D43" t="s">
        <v>247</v>
      </c>
      <c r="E43" t="s">
        <v>248</v>
      </c>
      <c r="F43" t="s">
        <v>250</v>
      </c>
      <c r="G43" t="s">
        <v>249</v>
      </c>
      <c r="H43" t="s">
        <v>15</v>
      </c>
      <c r="L43" t="s">
        <v>356</v>
      </c>
      <c r="M43" t="s">
        <v>357</v>
      </c>
    </row>
    <row r="44" spans="1:13">
      <c r="A44" t="s">
        <v>241</v>
      </c>
      <c r="B44">
        <v>11</v>
      </c>
      <c r="C44">
        <v>12</v>
      </c>
      <c r="D44" t="s">
        <v>211</v>
      </c>
      <c r="E44" t="s">
        <v>236</v>
      </c>
      <c r="F44" t="s">
        <v>152</v>
      </c>
      <c r="G44" t="s">
        <v>47</v>
      </c>
      <c r="H44" t="s">
        <v>15</v>
      </c>
      <c r="L44">
        <f>B44</f>
        <v>11</v>
      </c>
      <c r="M44" t="str">
        <f>E45</f>
        <v>Vulnerable to Melee Attacks</v>
      </c>
    </row>
    <row r="45" spans="1:13">
      <c r="A45" t="s">
        <v>243</v>
      </c>
      <c r="B45">
        <v>11</v>
      </c>
      <c r="C45">
        <v>12</v>
      </c>
      <c r="D45" t="s">
        <v>134</v>
      </c>
      <c r="E45" t="s">
        <v>239</v>
      </c>
      <c r="F45" t="s">
        <v>15</v>
      </c>
      <c r="G45" t="s">
        <v>217</v>
      </c>
      <c r="H45" t="s">
        <v>244</v>
      </c>
      <c r="L45">
        <f>B45</f>
        <v>11</v>
      </c>
      <c r="M45" t="str">
        <f>D45</f>
        <v>Marksman</v>
      </c>
    </row>
    <row r="46" spans="1:13">
      <c r="A46" t="s">
        <v>251</v>
      </c>
      <c r="B46">
        <v>11</v>
      </c>
      <c r="C46">
        <v>12</v>
      </c>
      <c r="D46" t="s">
        <v>148</v>
      </c>
      <c r="E46" t="s">
        <v>15</v>
      </c>
      <c r="F46" t="s">
        <v>15</v>
      </c>
      <c r="G46" t="s">
        <v>253</v>
      </c>
      <c r="H46" t="s">
        <v>252</v>
      </c>
      <c r="L46">
        <f>B46</f>
        <v>11</v>
      </c>
      <c r="M46" t="str">
        <f>D46</f>
        <v>Chance to Teleport</v>
      </c>
    </row>
    <row r="47" spans="1:13">
      <c r="A47" t="s">
        <v>254</v>
      </c>
      <c r="B47">
        <v>12</v>
      </c>
      <c r="C47">
        <v>13</v>
      </c>
      <c r="D47" t="s">
        <v>74</v>
      </c>
      <c r="E47" t="s">
        <v>75</v>
      </c>
      <c r="F47" t="s">
        <v>15</v>
      </c>
      <c r="G47" t="s">
        <v>256</v>
      </c>
      <c r="H47" t="s">
        <v>255</v>
      </c>
    </row>
    <row r="48" spans="1:13">
      <c r="A48" t="s">
        <v>257</v>
      </c>
      <c r="B48">
        <v>12</v>
      </c>
      <c r="C48">
        <v>13</v>
      </c>
      <c r="D48" t="s">
        <v>236</v>
      </c>
      <c r="E48" t="s">
        <v>238</v>
      </c>
      <c r="F48" t="s">
        <v>15</v>
      </c>
      <c r="G48" t="s">
        <v>258</v>
      </c>
      <c r="H48" t="s">
        <v>15</v>
      </c>
      <c r="L48">
        <f>B47</f>
        <v>12</v>
      </c>
      <c r="M48" t="str">
        <f>D47</f>
        <v>Chance to Heal</v>
      </c>
    </row>
    <row r="49" spans="1:13">
      <c r="A49" t="s">
        <v>259</v>
      </c>
      <c r="B49">
        <v>12</v>
      </c>
      <c r="C49">
        <v>13</v>
      </c>
      <c r="D49" t="s">
        <v>189</v>
      </c>
      <c r="E49" t="s">
        <v>149</v>
      </c>
      <c r="F49" t="s">
        <v>15</v>
      </c>
      <c r="G49" t="s">
        <v>47</v>
      </c>
      <c r="H49" t="s">
        <v>15</v>
      </c>
      <c r="L49">
        <f>B48</f>
        <v>12</v>
      </c>
      <c r="M49" t="str">
        <f>E48</f>
        <v>Vulnerable to Ranged Attacks</v>
      </c>
    </row>
    <row r="50" spans="1:13">
      <c r="A50" t="s">
        <v>428</v>
      </c>
      <c r="B50">
        <v>13</v>
      </c>
      <c r="C50">
        <v>14</v>
      </c>
      <c r="D50" t="s">
        <v>148</v>
      </c>
      <c r="E50" t="s">
        <v>189</v>
      </c>
      <c r="F50" t="s">
        <v>15</v>
      </c>
      <c r="G50" t="s">
        <v>253</v>
      </c>
      <c r="H50" t="s">
        <v>252</v>
      </c>
    </row>
    <row r="51" spans="1:13">
      <c r="A51" t="s">
        <v>265</v>
      </c>
      <c r="B51">
        <v>13</v>
      </c>
      <c r="C51">
        <v>14</v>
      </c>
      <c r="D51" t="s">
        <v>269</v>
      </c>
      <c r="E51" t="s">
        <v>184</v>
      </c>
      <c r="F51" t="s">
        <v>183</v>
      </c>
      <c r="G51" t="s">
        <v>245</v>
      </c>
      <c r="H51" t="s">
        <v>15</v>
      </c>
      <c r="L51">
        <f>B49</f>
        <v>12</v>
      </c>
      <c r="M51" t="str">
        <f>D49</f>
        <v>Life Leech</v>
      </c>
    </row>
    <row r="52" spans="1:13">
      <c r="A52" t="s">
        <v>260</v>
      </c>
      <c r="B52">
        <v>13</v>
      </c>
      <c r="C52">
        <v>14</v>
      </c>
      <c r="D52" t="s">
        <v>189</v>
      </c>
      <c r="E52" t="s">
        <v>72</v>
      </c>
      <c r="F52" t="s">
        <v>15</v>
      </c>
      <c r="G52" t="s">
        <v>261</v>
      </c>
      <c r="H52" t="s">
        <v>263</v>
      </c>
      <c r="L52">
        <f>B51</f>
        <v>13</v>
      </c>
      <c r="M52" t="str">
        <f>D51</f>
        <v>Immune to Magic Attacks</v>
      </c>
    </row>
    <row r="53" spans="1:13">
      <c r="A53" t="s">
        <v>237</v>
      </c>
      <c r="B53">
        <v>13</v>
      </c>
      <c r="C53">
        <v>14</v>
      </c>
      <c r="D53" t="s">
        <v>188</v>
      </c>
      <c r="E53" t="s">
        <v>74</v>
      </c>
      <c r="F53" t="s">
        <v>15</v>
      </c>
      <c r="G53" t="s">
        <v>262</v>
      </c>
      <c r="H53" t="s">
        <v>264</v>
      </c>
      <c r="L53">
        <f>B53</f>
        <v>13</v>
      </c>
      <c r="M53" t="str">
        <f>D53</f>
        <v>Immune to Spells</v>
      </c>
    </row>
    <row r="54" spans="1:13">
      <c r="A54" t="s">
        <v>431</v>
      </c>
      <c r="B54">
        <v>13</v>
      </c>
      <c r="C54">
        <v>14</v>
      </c>
      <c r="D54" t="s">
        <v>188</v>
      </c>
      <c r="E54" t="s">
        <v>213</v>
      </c>
      <c r="F54" t="s">
        <v>50</v>
      </c>
      <c r="G54" t="s">
        <v>245</v>
      </c>
      <c r="H54" t="s">
        <v>291</v>
      </c>
      <c r="L54">
        <v>13</v>
      </c>
      <c r="M54" t="s">
        <v>438</v>
      </c>
    </row>
    <row r="55" spans="1:13">
      <c r="A55" t="s">
        <v>622</v>
      </c>
      <c r="B55">
        <v>13</v>
      </c>
      <c r="C55">
        <v>14</v>
      </c>
      <c r="D55" t="s">
        <v>620</v>
      </c>
      <c r="E55" t="s">
        <v>211</v>
      </c>
      <c r="F55" t="s">
        <v>15</v>
      </c>
      <c r="G55" t="s">
        <v>623</v>
      </c>
      <c r="H55" t="s">
        <v>15</v>
      </c>
    </row>
    <row r="56" spans="1:13">
      <c r="A56" t="s">
        <v>439</v>
      </c>
      <c r="B56">
        <v>13</v>
      </c>
      <c r="C56">
        <v>14</v>
      </c>
      <c r="D56" t="s">
        <v>180</v>
      </c>
      <c r="E56" t="s">
        <v>149</v>
      </c>
      <c r="F56" t="s">
        <v>211</v>
      </c>
      <c r="G56" t="s">
        <v>436</v>
      </c>
      <c r="H56" t="s">
        <v>15</v>
      </c>
    </row>
    <row r="57" spans="1:13">
      <c r="A57" t="s">
        <v>432</v>
      </c>
      <c r="B57">
        <v>14</v>
      </c>
      <c r="C57">
        <v>14</v>
      </c>
      <c r="D57" t="s">
        <v>180</v>
      </c>
      <c r="E57" t="s">
        <v>238</v>
      </c>
      <c r="F57" t="s">
        <v>152</v>
      </c>
      <c r="G57" t="s">
        <v>45</v>
      </c>
      <c r="H57" t="s">
        <v>15</v>
      </c>
    </row>
    <row r="58" spans="1:13">
      <c r="A58" t="s">
        <v>334</v>
      </c>
      <c r="B58">
        <v>14</v>
      </c>
      <c r="C58">
        <v>14</v>
      </c>
      <c r="D58" t="s">
        <v>147</v>
      </c>
      <c r="E58" t="s">
        <v>236</v>
      </c>
      <c r="F58" t="s">
        <v>268</v>
      </c>
      <c r="G58" t="s">
        <v>217</v>
      </c>
      <c r="H58" t="s">
        <v>15</v>
      </c>
      <c r="L58">
        <f>B58</f>
        <v>14</v>
      </c>
      <c r="M58" t="str">
        <f>D58</f>
        <v>Chance to Dodge</v>
      </c>
    </row>
    <row r="59" spans="1:13">
      <c r="A59" t="s">
        <v>358</v>
      </c>
      <c r="B59">
        <v>15</v>
      </c>
      <c r="C59">
        <v>16</v>
      </c>
      <c r="D59" t="s">
        <v>179</v>
      </c>
      <c r="E59" t="s">
        <v>15</v>
      </c>
      <c r="F59" t="s">
        <v>15</v>
      </c>
      <c r="G59" t="s">
        <v>359</v>
      </c>
      <c r="H59" t="s">
        <v>15</v>
      </c>
      <c r="L59">
        <f>B58</f>
        <v>14</v>
      </c>
      <c r="M59" t="str">
        <f>F58</f>
        <v>Vulnerable to Magic Attacks</v>
      </c>
    </row>
    <row r="60" spans="1:13">
      <c r="A60" t="s">
        <v>429</v>
      </c>
      <c r="B60">
        <v>15</v>
      </c>
      <c r="C60">
        <v>16</v>
      </c>
      <c r="D60" t="s">
        <v>174</v>
      </c>
      <c r="E60" t="s">
        <v>149</v>
      </c>
      <c r="F60" t="s">
        <v>238</v>
      </c>
      <c r="G60" t="s">
        <v>430</v>
      </c>
      <c r="H60" t="s">
        <v>15</v>
      </c>
    </row>
    <row r="61" spans="1:13">
      <c r="A61" t="s">
        <v>440</v>
      </c>
      <c r="B61">
        <v>15</v>
      </c>
      <c r="C61">
        <v>16</v>
      </c>
      <c r="D61" t="s">
        <v>189</v>
      </c>
      <c r="E61" t="s">
        <v>75</v>
      </c>
      <c r="F61" t="s">
        <v>184</v>
      </c>
      <c r="G61" t="s">
        <v>441</v>
      </c>
      <c r="H61" t="s">
        <v>363</v>
      </c>
    </row>
    <row r="62" spans="1:13">
      <c r="A62" t="s">
        <v>437</v>
      </c>
      <c r="B62">
        <v>16</v>
      </c>
      <c r="C62">
        <v>17</v>
      </c>
      <c r="D62" t="s">
        <v>179</v>
      </c>
      <c r="E62" t="s">
        <v>332</v>
      </c>
      <c r="F62" t="s">
        <v>211</v>
      </c>
      <c r="G62" t="s">
        <v>436</v>
      </c>
      <c r="H62" t="s">
        <v>15</v>
      </c>
      <c r="L62">
        <v>15</v>
      </c>
      <c r="M62" t="s">
        <v>179</v>
      </c>
    </row>
    <row r="63" spans="1:13">
      <c r="A63" t="s">
        <v>360</v>
      </c>
      <c r="B63">
        <v>16</v>
      </c>
      <c r="C63">
        <v>17</v>
      </c>
      <c r="D63" t="s">
        <v>332</v>
      </c>
      <c r="E63" t="s">
        <v>146</v>
      </c>
      <c r="F63" t="s">
        <v>147</v>
      </c>
      <c r="G63" t="s">
        <v>144</v>
      </c>
      <c r="H63" t="s">
        <v>15</v>
      </c>
    </row>
    <row r="64" spans="1:13">
      <c r="A64" t="s">
        <v>434</v>
      </c>
      <c r="B64">
        <v>16</v>
      </c>
      <c r="C64">
        <v>17</v>
      </c>
      <c r="D64" t="s">
        <v>152</v>
      </c>
      <c r="E64" t="s">
        <v>189</v>
      </c>
      <c r="F64" t="s">
        <v>269</v>
      </c>
      <c r="G64" t="s">
        <v>256</v>
      </c>
      <c r="H64" t="s">
        <v>435</v>
      </c>
    </row>
    <row r="65" spans="1:13">
      <c r="A65" t="s">
        <v>365</v>
      </c>
      <c r="B65">
        <v>17</v>
      </c>
      <c r="C65">
        <v>18</v>
      </c>
      <c r="D65" t="s">
        <v>150</v>
      </c>
      <c r="E65" t="s">
        <v>213</v>
      </c>
      <c r="F65" t="s">
        <v>179</v>
      </c>
      <c r="G65" t="s">
        <v>371</v>
      </c>
      <c r="H65" t="s">
        <v>15</v>
      </c>
      <c r="L65" t="s">
        <v>389</v>
      </c>
      <c r="M65" t="s">
        <v>390</v>
      </c>
    </row>
    <row r="66" spans="1:13">
      <c r="A66" t="s">
        <v>433</v>
      </c>
      <c r="B66">
        <v>17</v>
      </c>
      <c r="C66">
        <v>18</v>
      </c>
      <c r="D66" t="s">
        <v>150</v>
      </c>
      <c r="E66" t="s">
        <v>72</v>
      </c>
      <c r="F66" t="s">
        <v>332</v>
      </c>
      <c r="G66" t="s">
        <v>245</v>
      </c>
      <c r="H66" t="s">
        <v>15</v>
      </c>
    </row>
    <row r="67" spans="1:13">
      <c r="A67" t="s">
        <v>369</v>
      </c>
      <c r="B67">
        <v>17</v>
      </c>
      <c r="C67">
        <v>18</v>
      </c>
      <c r="D67" t="s">
        <v>150</v>
      </c>
      <c r="E67" t="s">
        <v>179</v>
      </c>
      <c r="F67" t="s">
        <v>213</v>
      </c>
      <c r="G67" t="s">
        <v>370</v>
      </c>
      <c r="H67" t="s">
        <v>15</v>
      </c>
      <c r="L67">
        <v>16</v>
      </c>
      <c r="M67" s="13" t="s">
        <v>332</v>
      </c>
    </row>
    <row r="68" spans="1:13">
      <c r="A68" t="s">
        <v>442</v>
      </c>
      <c r="B68">
        <v>18</v>
      </c>
      <c r="C68">
        <v>19</v>
      </c>
      <c r="D68" t="s">
        <v>150</v>
      </c>
      <c r="E68" t="s">
        <v>189</v>
      </c>
      <c r="F68" t="s">
        <v>75</v>
      </c>
      <c r="G68" t="s">
        <v>441</v>
      </c>
      <c r="H68" t="s">
        <v>363</v>
      </c>
      <c r="M68" s="13"/>
    </row>
    <row r="69" spans="1:13">
      <c r="A69" t="s">
        <v>624</v>
      </c>
      <c r="B69">
        <v>18</v>
      </c>
      <c r="C69">
        <v>19</v>
      </c>
      <c r="D69" t="s">
        <v>620</v>
      </c>
      <c r="E69" t="s">
        <v>238</v>
      </c>
      <c r="F69" t="s">
        <v>74</v>
      </c>
      <c r="G69" t="s">
        <v>245</v>
      </c>
      <c r="H69" t="s">
        <v>625</v>
      </c>
      <c r="M69" s="13"/>
    </row>
    <row r="70" spans="1:13">
      <c r="A70" t="s">
        <v>364</v>
      </c>
      <c r="B70">
        <v>18</v>
      </c>
      <c r="C70">
        <v>19</v>
      </c>
      <c r="D70" t="s">
        <v>131</v>
      </c>
      <c r="E70" t="s">
        <v>150</v>
      </c>
      <c r="F70" t="s">
        <v>184</v>
      </c>
      <c r="G70" t="s">
        <v>144</v>
      </c>
      <c r="H70" t="s">
        <v>363</v>
      </c>
      <c r="L70">
        <v>17</v>
      </c>
      <c r="M70" s="13" t="s">
        <v>150</v>
      </c>
    </row>
    <row r="71" spans="1:13">
      <c r="A71" t="s">
        <v>443</v>
      </c>
      <c r="B71">
        <v>18</v>
      </c>
      <c r="C71">
        <v>19</v>
      </c>
      <c r="D71" t="s">
        <v>150</v>
      </c>
      <c r="E71" t="s">
        <v>50</v>
      </c>
      <c r="F71" t="s">
        <v>188</v>
      </c>
      <c r="G71" t="s">
        <v>245</v>
      </c>
      <c r="H71" t="s">
        <v>15</v>
      </c>
      <c r="L71">
        <v>18</v>
      </c>
      <c r="M71" t="s">
        <v>131</v>
      </c>
    </row>
    <row r="72" spans="1:13">
      <c r="A72" t="s">
        <v>444</v>
      </c>
      <c r="B72">
        <v>18</v>
      </c>
      <c r="C72">
        <v>19</v>
      </c>
      <c r="D72" t="s">
        <v>131</v>
      </c>
      <c r="E72" t="s">
        <v>332</v>
      </c>
      <c r="F72" t="s">
        <v>268</v>
      </c>
      <c r="G72" t="s">
        <v>245</v>
      </c>
      <c r="H72" t="s">
        <v>15</v>
      </c>
      <c r="L72">
        <v>19</v>
      </c>
      <c r="M72" t="s">
        <v>190</v>
      </c>
    </row>
    <row r="73" spans="1:13">
      <c r="A73" t="s">
        <v>361</v>
      </c>
      <c r="B73">
        <v>19</v>
      </c>
      <c r="C73">
        <v>19</v>
      </c>
      <c r="D73" t="s">
        <v>190</v>
      </c>
      <c r="E73" t="s">
        <v>150</v>
      </c>
      <c r="F73" t="s">
        <v>152</v>
      </c>
      <c r="G73" t="s">
        <v>144</v>
      </c>
      <c r="H73" t="s">
        <v>362</v>
      </c>
      <c r="L73" t="s">
        <v>495</v>
      </c>
      <c r="M73" t="s">
        <v>496</v>
      </c>
    </row>
    <row r="74" spans="1:13">
      <c r="A74" t="s">
        <v>453</v>
      </c>
      <c r="B74">
        <v>20</v>
      </c>
      <c r="C74">
        <v>50</v>
      </c>
      <c r="D74" t="s">
        <v>15</v>
      </c>
      <c r="E74" t="s">
        <v>15</v>
      </c>
      <c r="F74" t="s">
        <v>15</v>
      </c>
      <c r="G74" t="s">
        <v>15</v>
      </c>
      <c r="H74" t="s">
        <v>15</v>
      </c>
    </row>
  </sheetData>
  <sortState ref="A2:H31">
    <sortCondition ref="B2:B3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/>
  <dimension ref="A1:G53"/>
  <sheetViews>
    <sheetView workbookViewId="0">
      <selection activeCell="G21" sqref="G21"/>
    </sheetView>
  </sheetViews>
  <sheetFormatPr defaultRowHeight="15"/>
  <sheetData>
    <row r="1" spans="1:7">
      <c r="A1" t="s">
        <v>7</v>
      </c>
      <c r="B1" t="s">
        <v>93</v>
      </c>
      <c r="C1" t="s">
        <v>76</v>
      </c>
      <c r="D1" t="s">
        <v>99</v>
      </c>
      <c r="E1" t="s">
        <v>100</v>
      </c>
      <c r="F1" t="s">
        <v>88</v>
      </c>
      <c r="G1" t="s">
        <v>92</v>
      </c>
    </row>
    <row r="2" spans="1:7">
      <c r="A2">
        <v>1</v>
      </c>
      <c r="B2">
        <f t="shared" ref="B2:B21" si="0">LN(A2)</f>
        <v>0</v>
      </c>
      <c r="C2" s="2">
        <f>ROUND(40+10^B2,0)</f>
        <v>41</v>
      </c>
      <c r="D2" s="2">
        <f>ROUND(7+5^B2,0)</f>
        <v>8</v>
      </c>
      <c r="E2" s="2">
        <f>ROUND(D2*0.75,0)</f>
        <v>6</v>
      </c>
      <c r="F2" s="3">
        <f t="shared" ref="F2:F21" si="1">200+50*A2</f>
        <v>250</v>
      </c>
      <c r="G2" s="3">
        <f>10+3*A2</f>
        <v>13</v>
      </c>
    </row>
    <row r="3" spans="1:7">
      <c r="A3">
        <v>2</v>
      </c>
      <c r="B3">
        <f t="shared" si="0"/>
        <v>0.69314718055994529</v>
      </c>
      <c r="C3" s="2">
        <f t="shared" ref="C3:C21" si="2">ROUND(40+10^B3,0)</f>
        <v>45</v>
      </c>
      <c r="D3" s="2">
        <f t="shared" ref="D3:D21" si="3">ROUND(7+5^B3,0)</f>
        <v>10</v>
      </c>
      <c r="E3" s="2">
        <f t="shared" ref="E3:E21" si="4">ROUND(D3*0.75,0)</f>
        <v>8</v>
      </c>
      <c r="F3" s="3">
        <f t="shared" si="1"/>
        <v>300</v>
      </c>
      <c r="G3" s="3">
        <f t="shared" ref="G3:G21" si="5">10+3*A3</f>
        <v>16</v>
      </c>
    </row>
    <row r="4" spans="1:7">
      <c r="A4">
        <v>3</v>
      </c>
      <c r="B4">
        <f t="shared" si="0"/>
        <v>1.0986122886681098</v>
      </c>
      <c r="C4" s="2">
        <f t="shared" si="2"/>
        <v>53</v>
      </c>
      <c r="D4" s="2">
        <f t="shared" si="3"/>
        <v>13</v>
      </c>
      <c r="E4" s="2">
        <f t="shared" si="4"/>
        <v>10</v>
      </c>
      <c r="F4" s="3">
        <f t="shared" si="1"/>
        <v>350</v>
      </c>
      <c r="G4" s="3">
        <f t="shared" si="5"/>
        <v>19</v>
      </c>
    </row>
    <row r="5" spans="1:7">
      <c r="A5">
        <v>4</v>
      </c>
      <c r="B5">
        <f t="shared" si="0"/>
        <v>1.3862943611198906</v>
      </c>
      <c r="C5" s="2">
        <f t="shared" si="2"/>
        <v>64</v>
      </c>
      <c r="D5" s="2">
        <f t="shared" si="3"/>
        <v>16</v>
      </c>
      <c r="E5" s="2">
        <f t="shared" si="4"/>
        <v>12</v>
      </c>
      <c r="F5" s="3">
        <f t="shared" si="1"/>
        <v>400</v>
      </c>
      <c r="G5" s="3">
        <f t="shared" si="5"/>
        <v>22</v>
      </c>
    </row>
    <row r="6" spans="1:7">
      <c r="A6">
        <v>5</v>
      </c>
      <c r="B6">
        <f t="shared" si="0"/>
        <v>1.6094379124341003</v>
      </c>
      <c r="C6" s="2">
        <f t="shared" si="2"/>
        <v>81</v>
      </c>
      <c r="D6" s="2">
        <f t="shared" si="3"/>
        <v>20</v>
      </c>
      <c r="E6" s="2">
        <f t="shared" si="4"/>
        <v>15</v>
      </c>
      <c r="F6" s="3">
        <f t="shared" si="1"/>
        <v>450</v>
      </c>
      <c r="G6" s="3">
        <f t="shared" si="5"/>
        <v>25</v>
      </c>
    </row>
    <row r="7" spans="1:7">
      <c r="A7">
        <v>6</v>
      </c>
      <c r="B7">
        <f t="shared" si="0"/>
        <v>1.791759469228055</v>
      </c>
      <c r="C7" s="2">
        <f t="shared" si="2"/>
        <v>102</v>
      </c>
      <c r="D7" s="2">
        <f t="shared" si="3"/>
        <v>25</v>
      </c>
      <c r="E7" s="2">
        <f t="shared" si="4"/>
        <v>19</v>
      </c>
      <c r="F7" s="3">
        <f t="shared" si="1"/>
        <v>500</v>
      </c>
      <c r="G7" s="3">
        <f t="shared" si="5"/>
        <v>28</v>
      </c>
    </row>
    <row r="8" spans="1:7">
      <c r="A8">
        <v>7</v>
      </c>
      <c r="B8">
        <f t="shared" si="0"/>
        <v>1.9459101490553132</v>
      </c>
      <c r="C8" s="2">
        <f t="shared" si="2"/>
        <v>128</v>
      </c>
      <c r="D8" s="2">
        <f t="shared" si="3"/>
        <v>30</v>
      </c>
      <c r="E8" s="2">
        <f t="shared" si="4"/>
        <v>23</v>
      </c>
      <c r="F8" s="3">
        <f t="shared" si="1"/>
        <v>550</v>
      </c>
      <c r="G8" s="3">
        <f t="shared" si="5"/>
        <v>31</v>
      </c>
    </row>
    <row r="9" spans="1:7">
      <c r="A9">
        <v>8</v>
      </c>
      <c r="B9">
        <f t="shared" si="0"/>
        <v>2.0794415416798357</v>
      </c>
      <c r="C9" s="2">
        <f t="shared" si="2"/>
        <v>160</v>
      </c>
      <c r="D9" s="2">
        <f t="shared" si="3"/>
        <v>35</v>
      </c>
      <c r="E9" s="2">
        <f t="shared" si="4"/>
        <v>26</v>
      </c>
      <c r="F9" s="3">
        <f t="shared" si="1"/>
        <v>600</v>
      </c>
      <c r="G9" s="3">
        <f t="shared" si="5"/>
        <v>34</v>
      </c>
    </row>
    <row r="10" spans="1:7">
      <c r="A10">
        <v>9</v>
      </c>
      <c r="B10">
        <f t="shared" si="0"/>
        <v>2.1972245773362196</v>
      </c>
      <c r="C10" s="2">
        <f t="shared" si="2"/>
        <v>197</v>
      </c>
      <c r="D10" s="2">
        <f t="shared" si="3"/>
        <v>41</v>
      </c>
      <c r="E10" s="2">
        <f t="shared" si="4"/>
        <v>31</v>
      </c>
      <c r="F10" s="3">
        <f t="shared" si="1"/>
        <v>650</v>
      </c>
      <c r="G10" s="3">
        <f t="shared" si="5"/>
        <v>37</v>
      </c>
    </row>
    <row r="11" spans="1:7">
      <c r="A11">
        <v>10</v>
      </c>
      <c r="B11">
        <f t="shared" si="0"/>
        <v>2.3025850929940459</v>
      </c>
      <c r="C11" s="2">
        <f t="shared" si="2"/>
        <v>241</v>
      </c>
      <c r="D11" s="2">
        <f t="shared" si="3"/>
        <v>48</v>
      </c>
      <c r="E11" s="2">
        <f t="shared" si="4"/>
        <v>36</v>
      </c>
      <c r="F11" s="3">
        <f t="shared" si="1"/>
        <v>700</v>
      </c>
      <c r="G11" s="3">
        <f t="shared" si="5"/>
        <v>40</v>
      </c>
    </row>
    <row r="12" spans="1:7">
      <c r="A12">
        <v>11</v>
      </c>
      <c r="B12">
        <f t="shared" si="0"/>
        <v>2.3978952727983707</v>
      </c>
      <c r="C12" s="2">
        <f t="shared" si="2"/>
        <v>290</v>
      </c>
      <c r="D12" s="2">
        <f t="shared" si="3"/>
        <v>54</v>
      </c>
      <c r="E12" s="2">
        <f t="shared" si="4"/>
        <v>41</v>
      </c>
      <c r="F12" s="3">
        <f t="shared" si="1"/>
        <v>750</v>
      </c>
      <c r="G12" s="3">
        <f>10+3*A12</f>
        <v>43</v>
      </c>
    </row>
    <row r="13" spans="1:7">
      <c r="A13">
        <v>12</v>
      </c>
      <c r="B13">
        <f t="shared" si="0"/>
        <v>2.4849066497880004</v>
      </c>
      <c r="C13" s="2">
        <f t="shared" si="2"/>
        <v>345</v>
      </c>
      <c r="D13" s="2">
        <f t="shared" si="3"/>
        <v>62</v>
      </c>
      <c r="E13" s="2">
        <f t="shared" si="4"/>
        <v>47</v>
      </c>
      <c r="F13" s="3">
        <f t="shared" si="1"/>
        <v>800</v>
      </c>
      <c r="G13" s="3">
        <f t="shared" si="5"/>
        <v>46</v>
      </c>
    </row>
    <row r="14" spans="1:7">
      <c r="A14">
        <v>13</v>
      </c>
      <c r="B14">
        <f t="shared" si="0"/>
        <v>2.5649493574615367</v>
      </c>
      <c r="C14" s="2">
        <f t="shared" si="2"/>
        <v>407</v>
      </c>
      <c r="D14" s="2">
        <f t="shared" si="3"/>
        <v>69</v>
      </c>
      <c r="E14" s="2">
        <f t="shared" si="4"/>
        <v>52</v>
      </c>
      <c r="F14" s="3">
        <f t="shared" si="1"/>
        <v>850</v>
      </c>
      <c r="G14" s="3">
        <f t="shared" si="5"/>
        <v>49</v>
      </c>
    </row>
    <row r="15" spans="1:7">
      <c r="A15">
        <v>14</v>
      </c>
      <c r="B15">
        <f t="shared" si="0"/>
        <v>2.6390573296152584</v>
      </c>
      <c r="C15" s="2">
        <f t="shared" si="2"/>
        <v>476</v>
      </c>
      <c r="D15" s="2">
        <f t="shared" si="3"/>
        <v>77</v>
      </c>
      <c r="E15" s="2">
        <f t="shared" si="4"/>
        <v>58</v>
      </c>
      <c r="F15" s="3">
        <f t="shared" si="1"/>
        <v>900</v>
      </c>
      <c r="G15" s="3">
        <f t="shared" si="5"/>
        <v>52</v>
      </c>
    </row>
    <row r="16" spans="1:7">
      <c r="A16">
        <v>15</v>
      </c>
      <c r="B16">
        <f t="shared" si="0"/>
        <v>2.7080502011022101</v>
      </c>
      <c r="C16" s="2">
        <f t="shared" si="2"/>
        <v>551</v>
      </c>
      <c r="D16" s="2">
        <f t="shared" si="3"/>
        <v>85</v>
      </c>
      <c r="E16" s="2">
        <f t="shared" si="4"/>
        <v>64</v>
      </c>
      <c r="F16" s="3">
        <f t="shared" si="1"/>
        <v>950</v>
      </c>
      <c r="G16" s="3">
        <f t="shared" si="5"/>
        <v>55</v>
      </c>
    </row>
    <row r="17" spans="1:7">
      <c r="A17">
        <v>16</v>
      </c>
      <c r="B17">
        <f t="shared" si="0"/>
        <v>2.7725887222397811</v>
      </c>
      <c r="C17" s="2">
        <f t="shared" si="2"/>
        <v>632</v>
      </c>
      <c r="D17" s="2">
        <f t="shared" si="3"/>
        <v>94</v>
      </c>
      <c r="E17" s="2">
        <f t="shared" si="4"/>
        <v>71</v>
      </c>
      <c r="F17" s="3">
        <f t="shared" si="1"/>
        <v>1000</v>
      </c>
      <c r="G17" s="3">
        <f t="shared" si="5"/>
        <v>58</v>
      </c>
    </row>
    <row r="18" spans="1:7">
      <c r="A18">
        <v>17</v>
      </c>
      <c r="B18">
        <f t="shared" si="0"/>
        <v>2.8332133440562162</v>
      </c>
      <c r="C18" s="2">
        <f t="shared" si="2"/>
        <v>721</v>
      </c>
      <c r="D18" s="2">
        <f t="shared" si="3"/>
        <v>103</v>
      </c>
      <c r="E18" s="2">
        <f t="shared" si="4"/>
        <v>77</v>
      </c>
      <c r="F18" s="3">
        <f t="shared" si="1"/>
        <v>1050</v>
      </c>
      <c r="G18" s="3">
        <f t="shared" si="5"/>
        <v>61</v>
      </c>
    </row>
    <row r="19" spans="1:7">
      <c r="A19">
        <v>18</v>
      </c>
      <c r="B19">
        <f t="shared" si="0"/>
        <v>2.8903717578961645</v>
      </c>
      <c r="C19" s="2">
        <f t="shared" si="2"/>
        <v>817</v>
      </c>
      <c r="D19" s="2">
        <f t="shared" si="3"/>
        <v>112</v>
      </c>
      <c r="E19" s="2">
        <f t="shared" si="4"/>
        <v>84</v>
      </c>
      <c r="F19" s="3">
        <f t="shared" si="1"/>
        <v>1100</v>
      </c>
      <c r="G19" s="3">
        <f t="shared" si="5"/>
        <v>64</v>
      </c>
    </row>
    <row r="20" spans="1:7">
      <c r="A20">
        <v>19</v>
      </c>
      <c r="B20">
        <f t="shared" si="0"/>
        <v>2.9444389791664403</v>
      </c>
      <c r="C20" s="2">
        <f t="shared" si="2"/>
        <v>920</v>
      </c>
      <c r="D20" s="2">
        <f t="shared" si="3"/>
        <v>121</v>
      </c>
      <c r="E20" s="2">
        <f t="shared" si="4"/>
        <v>91</v>
      </c>
      <c r="F20" s="3">
        <f t="shared" si="1"/>
        <v>1150</v>
      </c>
      <c r="G20" s="3">
        <f t="shared" si="5"/>
        <v>67</v>
      </c>
    </row>
    <row r="21" spans="1:7">
      <c r="A21">
        <v>20</v>
      </c>
      <c r="B21">
        <f t="shared" si="0"/>
        <v>2.9957322735539909</v>
      </c>
      <c r="C21" s="2">
        <f t="shared" si="2"/>
        <v>1030</v>
      </c>
      <c r="D21" s="2">
        <f t="shared" si="3"/>
        <v>131</v>
      </c>
      <c r="E21" s="2">
        <f t="shared" si="4"/>
        <v>98</v>
      </c>
      <c r="F21" s="3">
        <f t="shared" si="1"/>
        <v>1200</v>
      </c>
      <c r="G21" s="3">
        <f t="shared" si="5"/>
        <v>70</v>
      </c>
    </row>
    <row r="22" spans="1:7">
      <c r="A22">
        <f>A21+1</f>
        <v>21</v>
      </c>
      <c r="B22">
        <f>LN(A22)</f>
        <v>3.044522437723423</v>
      </c>
      <c r="C22" s="2">
        <f>ROUND(40+10^B22,0)</f>
        <v>1148</v>
      </c>
      <c r="D22" s="2">
        <f>ROUND(7+5^B22,0)</f>
        <v>141</v>
      </c>
      <c r="E22" s="2">
        <f>ROUND(D22*0.75,0)</f>
        <v>106</v>
      </c>
      <c r="F22" s="3">
        <f>200+50*A22</f>
        <v>1250</v>
      </c>
      <c r="G22" s="3">
        <f>10+3*A22</f>
        <v>73</v>
      </c>
    </row>
    <row r="23" spans="1:7">
      <c r="A23">
        <f t="shared" ref="A23:A51" si="6">A22+1</f>
        <v>22</v>
      </c>
      <c r="B23">
        <f t="shared" ref="B23:B51" si="7">LN(A23)</f>
        <v>3.0910424533583161</v>
      </c>
      <c r="C23" s="2">
        <f t="shared" ref="C23:C51" si="8">ROUND(40+10^B23,0)</f>
        <v>1273</v>
      </c>
      <c r="D23" s="2">
        <f t="shared" ref="D23:D51" si="9">ROUND(7+5^B23,0)</f>
        <v>152</v>
      </c>
      <c r="E23" s="2">
        <f t="shared" ref="E23:E51" si="10">ROUND(D23*0.75,0)</f>
        <v>114</v>
      </c>
      <c r="F23" s="3">
        <f t="shared" ref="F23:F51" si="11">200+50*A23</f>
        <v>1300</v>
      </c>
      <c r="G23" s="3">
        <f t="shared" ref="G23:G51" si="12">10+3*A23</f>
        <v>76</v>
      </c>
    </row>
    <row r="24" spans="1:7">
      <c r="A24">
        <f t="shared" si="6"/>
        <v>23</v>
      </c>
      <c r="B24">
        <f t="shared" si="7"/>
        <v>3.1354942159291497</v>
      </c>
      <c r="C24" s="2">
        <f t="shared" si="8"/>
        <v>1406</v>
      </c>
      <c r="D24" s="2">
        <f t="shared" si="9"/>
        <v>162</v>
      </c>
      <c r="E24" s="2">
        <f t="shared" si="10"/>
        <v>122</v>
      </c>
      <c r="F24" s="3">
        <f t="shared" si="11"/>
        <v>1350</v>
      </c>
      <c r="G24" s="3">
        <f t="shared" si="12"/>
        <v>79</v>
      </c>
    </row>
    <row r="25" spans="1:7">
      <c r="A25">
        <f t="shared" si="6"/>
        <v>24</v>
      </c>
      <c r="B25">
        <f t="shared" si="7"/>
        <v>3.1780538303479458</v>
      </c>
      <c r="C25" s="2">
        <f t="shared" si="8"/>
        <v>1547</v>
      </c>
      <c r="D25" s="2">
        <f t="shared" si="9"/>
        <v>173</v>
      </c>
      <c r="E25" s="2">
        <f t="shared" si="10"/>
        <v>130</v>
      </c>
      <c r="F25" s="3">
        <f t="shared" si="11"/>
        <v>1400</v>
      </c>
      <c r="G25" s="3">
        <f t="shared" si="12"/>
        <v>82</v>
      </c>
    </row>
    <row r="26" spans="1:7">
      <c r="A26">
        <f t="shared" si="6"/>
        <v>25</v>
      </c>
      <c r="B26">
        <f t="shared" si="7"/>
        <v>3.2188758248682006</v>
      </c>
      <c r="C26" s="2">
        <f t="shared" si="8"/>
        <v>1695</v>
      </c>
      <c r="D26" s="2">
        <f t="shared" si="9"/>
        <v>185</v>
      </c>
      <c r="E26" s="2">
        <f t="shared" si="10"/>
        <v>139</v>
      </c>
      <c r="F26" s="3">
        <f t="shared" si="11"/>
        <v>1450</v>
      </c>
      <c r="G26" s="3">
        <f t="shared" si="12"/>
        <v>85</v>
      </c>
    </row>
    <row r="27" spans="1:7">
      <c r="A27">
        <f t="shared" si="6"/>
        <v>26</v>
      </c>
      <c r="B27">
        <f t="shared" si="7"/>
        <v>3.2580965380214821</v>
      </c>
      <c r="C27" s="2">
        <f t="shared" si="8"/>
        <v>1852</v>
      </c>
      <c r="D27" s="2">
        <f t="shared" si="9"/>
        <v>196</v>
      </c>
      <c r="E27" s="2">
        <f t="shared" si="10"/>
        <v>147</v>
      </c>
      <c r="F27" s="3">
        <f t="shared" si="11"/>
        <v>1500</v>
      </c>
      <c r="G27" s="3">
        <f t="shared" si="12"/>
        <v>88</v>
      </c>
    </row>
    <row r="28" spans="1:7">
      <c r="A28">
        <f t="shared" si="6"/>
        <v>27</v>
      </c>
      <c r="B28">
        <f t="shared" si="7"/>
        <v>3.2958368660043291</v>
      </c>
      <c r="C28" s="2">
        <f t="shared" si="8"/>
        <v>2016</v>
      </c>
      <c r="D28" s="2">
        <f t="shared" si="9"/>
        <v>208</v>
      </c>
      <c r="E28" s="2">
        <f t="shared" si="10"/>
        <v>156</v>
      </c>
      <c r="F28" s="3">
        <f t="shared" si="11"/>
        <v>1550</v>
      </c>
      <c r="G28" s="3">
        <f t="shared" si="12"/>
        <v>91</v>
      </c>
    </row>
    <row r="29" spans="1:7">
      <c r="A29">
        <f t="shared" si="6"/>
        <v>28</v>
      </c>
      <c r="B29">
        <f t="shared" si="7"/>
        <v>3.3322045101752038</v>
      </c>
      <c r="C29" s="2">
        <f t="shared" si="8"/>
        <v>2189</v>
      </c>
      <c r="D29" s="2">
        <f t="shared" si="9"/>
        <v>220</v>
      </c>
      <c r="E29" s="2">
        <f t="shared" si="10"/>
        <v>165</v>
      </c>
      <c r="F29" s="3">
        <f t="shared" si="11"/>
        <v>1600</v>
      </c>
      <c r="G29" s="3">
        <f t="shared" si="12"/>
        <v>94</v>
      </c>
    </row>
    <row r="30" spans="1:7">
      <c r="A30">
        <f t="shared" si="6"/>
        <v>29</v>
      </c>
      <c r="B30">
        <f t="shared" si="7"/>
        <v>3.3672958299864741</v>
      </c>
      <c r="C30" s="2">
        <f t="shared" si="8"/>
        <v>2370</v>
      </c>
      <c r="D30" s="2">
        <f t="shared" si="9"/>
        <v>233</v>
      </c>
      <c r="E30" s="2">
        <f t="shared" si="10"/>
        <v>175</v>
      </c>
      <c r="F30" s="3">
        <f t="shared" si="11"/>
        <v>1650</v>
      </c>
      <c r="G30" s="3">
        <f t="shared" si="12"/>
        <v>97</v>
      </c>
    </row>
    <row r="31" spans="1:7">
      <c r="A31">
        <f t="shared" si="6"/>
        <v>30</v>
      </c>
      <c r="B31">
        <f t="shared" si="7"/>
        <v>3.4011973816621555</v>
      </c>
      <c r="C31" s="2">
        <f t="shared" si="8"/>
        <v>2559</v>
      </c>
      <c r="D31" s="2">
        <f t="shared" si="9"/>
        <v>245</v>
      </c>
      <c r="E31" s="2">
        <f t="shared" si="10"/>
        <v>184</v>
      </c>
      <c r="F31" s="3">
        <f t="shared" si="11"/>
        <v>1700</v>
      </c>
      <c r="G31" s="3">
        <f t="shared" si="12"/>
        <v>100</v>
      </c>
    </row>
    <row r="32" spans="1:7">
      <c r="A32">
        <f t="shared" si="6"/>
        <v>31</v>
      </c>
      <c r="B32">
        <f t="shared" si="7"/>
        <v>3.4339872044851463</v>
      </c>
      <c r="C32" s="2">
        <f t="shared" si="8"/>
        <v>2756</v>
      </c>
      <c r="D32" s="2">
        <f t="shared" si="9"/>
        <v>258</v>
      </c>
      <c r="E32" s="2">
        <f t="shared" si="10"/>
        <v>194</v>
      </c>
      <c r="F32" s="3">
        <f t="shared" si="11"/>
        <v>1750</v>
      </c>
      <c r="G32" s="3">
        <f t="shared" si="12"/>
        <v>103</v>
      </c>
    </row>
    <row r="33" spans="1:7">
      <c r="A33">
        <f t="shared" si="6"/>
        <v>32</v>
      </c>
      <c r="B33">
        <f t="shared" si="7"/>
        <v>3.4657359027997265</v>
      </c>
      <c r="C33" s="2">
        <f t="shared" si="8"/>
        <v>2962</v>
      </c>
      <c r="D33" s="2">
        <f t="shared" si="9"/>
        <v>272</v>
      </c>
      <c r="E33" s="2">
        <f t="shared" si="10"/>
        <v>204</v>
      </c>
      <c r="F33" s="3">
        <f t="shared" si="11"/>
        <v>1800</v>
      </c>
      <c r="G33" s="3">
        <f t="shared" si="12"/>
        <v>106</v>
      </c>
    </row>
    <row r="34" spans="1:7">
      <c r="A34">
        <f t="shared" si="6"/>
        <v>33</v>
      </c>
      <c r="B34">
        <f t="shared" si="7"/>
        <v>3.4965075614664802</v>
      </c>
      <c r="C34" s="2">
        <f t="shared" si="8"/>
        <v>3177</v>
      </c>
      <c r="D34" s="2">
        <f t="shared" si="9"/>
        <v>285</v>
      </c>
      <c r="E34" s="2">
        <f t="shared" si="10"/>
        <v>214</v>
      </c>
      <c r="F34" s="3">
        <f t="shared" si="11"/>
        <v>1850</v>
      </c>
      <c r="G34" s="3">
        <f t="shared" si="12"/>
        <v>109</v>
      </c>
    </row>
    <row r="35" spans="1:7">
      <c r="A35">
        <f t="shared" si="6"/>
        <v>34</v>
      </c>
      <c r="B35">
        <f t="shared" si="7"/>
        <v>3.5263605246161616</v>
      </c>
      <c r="C35" s="2">
        <f t="shared" si="8"/>
        <v>3400</v>
      </c>
      <c r="D35" s="2">
        <f t="shared" si="9"/>
        <v>299</v>
      </c>
      <c r="E35" s="2">
        <f t="shared" si="10"/>
        <v>224</v>
      </c>
      <c r="F35" s="3">
        <f t="shared" si="11"/>
        <v>1900</v>
      </c>
      <c r="G35" s="3">
        <f t="shared" si="12"/>
        <v>112</v>
      </c>
    </row>
    <row r="36" spans="1:7">
      <c r="A36">
        <f t="shared" si="6"/>
        <v>35</v>
      </c>
      <c r="B36">
        <f t="shared" si="7"/>
        <v>3.5553480614894135</v>
      </c>
      <c r="C36" s="2">
        <f t="shared" si="8"/>
        <v>3632</v>
      </c>
      <c r="D36" s="2">
        <f t="shared" si="9"/>
        <v>313</v>
      </c>
      <c r="E36" s="2">
        <f t="shared" si="10"/>
        <v>235</v>
      </c>
      <c r="F36" s="3">
        <f t="shared" si="11"/>
        <v>1950</v>
      </c>
      <c r="G36" s="3">
        <f t="shared" si="12"/>
        <v>115</v>
      </c>
    </row>
    <row r="37" spans="1:7">
      <c r="A37">
        <f t="shared" si="6"/>
        <v>36</v>
      </c>
      <c r="B37">
        <f t="shared" si="7"/>
        <v>3.5835189384561099</v>
      </c>
      <c r="C37" s="2">
        <f t="shared" si="8"/>
        <v>3873</v>
      </c>
      <c r="D37" s="2">
        <f t="shared" si="9"/>
        <v>327</v>
      </c>
      <c r="E37" s="2">
        <f t="shared" si="10"/>
        <v>245</v>
      </c>
      <c r="F37" s="3">
        <f t="shared" si="11"/>
        <v>2000</v>
      </c>
      <c r="G37" s="3">
        <f t="shared" si="12"/>
        <v>118</v>
      </c>
    </row>
    <row r="38" spans="1:7">
      <c r="A38">
        <f t="shared" si="6"/>
        <v>37</v>
      </c>
      <c r="B38">
        <f t="shared" si="7"/>
        <v>3.6109179126442243</v>
      </c>
      <c r="C38" s="2">
        <f t="shared" si="8"/>
        <v>4122</v>
      </c>
      <c r="D38" s="2">
        <f t="shared" si="9"/>
        <v>341</v>
      </c>
      <c r="E38" s="2">
        <f t="shared" si="10"/>
        <v>256</v>
      </c>
      <c r="F38" s="3">
        <f t="shared" si="11"/>
        <v>2050</v>
      </c>
      <c r="G38" s="3">
        <f t="shared" si="12"/>
        <v>121</v>
      </c>
    </row>
    <row r="39" spans="1:7">
      <c r="A39">
        <f t="shared" si="6"/>
        <v>38</v>
      </c>
      <c r="B39">
        <f t="shared" si="7"/>
        <v>3.6375861597263857</v>
      </c>
      <c r="C39" s="2">
        <f t="shared" si="8"/>
        <v>4381</v>
      </c>
      <c r="D39" s="2">
        <f t="shared" si="9"/>
        <v>356</v>
      </c>
      <c r="E39" s="2">
        <f t="shared" si="10"/>
        <v>267</v>
      </c>
      <c r="F39" s="3">
        <f t="shared" si="11"/>
        <v>2100</v>
      </c>
      <c r="G39" s="3">
        <f t="shared" si="12"/>
        <v>124</v>
      </c>
    </row>
    <row r="40" spans="1:7">
      <c r="A40">
        <f t="shared" si="6"/>
        <v>39</v>
      </c>
      <c r="B40">
        <f t="shared" si="7"/>
        <v>3.6635616461296463</v>
      </c>
      <c r="C40" s="2">
        <f t="shared" si="8"/>
        <v>4649</v>
      </c>
      <c r="D40" s="2">
        <f t="shared" si="9"/>
        <v>371</v>
      </c>
      <c r="E40" s="2">
        <f t="shared" si="10"/>
        <v>278</v>
      </c>
      <c r="F40" s="3">
        <f t="shared" si="11"/>
        <v>2150</v>
      </c>
      <c r="G40" s="3">
        <f t="shared" si="12"/>
        <v>127</v>
      </c>
    </row>
    <row r="41" spans="1:7">
      <c r="A41">
        <f t="shared" si="6"/>
        <v>40</v>
      </c>
      <c r="B41">
        <f t="shared" si="7"/>
        <v>3.6888794541139363</v>
      </c>
      <c r="C41" s="2">
        <f t="shared" si="8"/>
        <v>4925</v>
      </c>
      <c r="D41" s="2">
        <f t="shared" si="9"/>
        <v>386</v>
      </c>
      <c r="E41" s="2">
        <f t="shared" si="10"/>
        <v>290</v>
      </c>
      <c r="F41" s="3">
        <f t="shared" si="11"/>
        <v>2200</v>
      </c>
      <c r="G41" s="3">
        <f t="shared" si="12"/>
        <v>130</v>
      </c>
    </row>
    <row r="42" spans="1:7">
      <c r="A42">
        <f t="shared" si="6"/>
        <v>41</v>
      </c>
      <c r="B42">
        <f t="shared" si="7"/>
        <v>3.713572066704308</v>
      </c>
      <c r="C42" s="2">
        <f t="shared" si="8"/>
        <v>5211</v>
      </c>
      <c r="D42" s="2">
        <f t="shared" si="9"/>
        <v>401</v>
      </c>
      <c r="E42" s="2">
        <f t="shared" si="10"/>
        <v>301</v>
      </c>
      <c r="F42" s="3">
        <f t="shared" si="11"/>
        <v>2250</v>
      </c>
      <c r="G42" s="3">
        <f t="shared" si="12"/>
        <v>133</v>
      </c>
    </row>
    <row r="43" spans="1:7">
      <c r="A43">
        <f t="shared" si="6"/>
        <v>42</v>
      </c>
      <c r="B43">
        <f t="shared" si="7"/>
        <v>3.7376696182833684</v>
      </c>
      <c r="C43" s="2">
        <f t="shared" si="8"/>
        <v>5506</v>
      </c>
      <c r="D43" s="2">
        <f t="shared" si="9"/>
        <v>417</v>
      </c>
      <c r="E43" s="2">
        <f t="shared" si="10"/>
        <v>313</v>
      </c>
      <c r="F43" s="3">
        <f t="shared" si="11"/>
        <v>2300</v>
      </c>
      <c r="G43" s="3">
        <f t="shared" si="12"/>
        <v>136</v>
      </c>
    </row>
    <row r="44" spans="1:7">
      <c r="A44">
        <f t="shared" si="6"/>
        <v>43</v>
      </c>
      <c r="B44">
        <f t="shared" si="7"/>
        <v>3.7612001156935624</v>
      </c>
      <c r="C44" s="2">
        <f t="shared" si="8"/>
        <v>5810</v>
      </c>
      <c r="D44" s="2">
        <f t="shared" si="9"/>
        <v>433</v>
      </c>
      <c r="E44" s="2">
        <f t="shared" si="10"/>
        <v>325</v>
      </c>
      <c r="F44" s="3">
        <f t="shared" si="11"/>
        <v>2350</v>
      </c>
      <c r="G44" s="3">
        <f t="shared" si="12"/>
        <v>139</v>
      </c>
    </row>
    <row r="45" spans="1:7">
      <c r="A45">
        <f t="shared" si="6"/>
        <v>44</v>
      </c>
      <c r="B45">
        <f t="shared" si="7"/>
        <v>3.784189633918261</v>
      </c>
      <c r="C45" s="2">
        <f t="shared" si="8"/>
        <v>6124</v>
      </c>
      <c r="D45" s="2">
        <f t="shared" si="9"/>
        <v>449</v>
      </c>
      <c r="E45" s="2">
        <f t="shared" si="10"/>
        <v>337</v>
      </c>
      <c r="F45" s="3">
        <f t="shared" si="11"/>
        <v>2400</v>
      </c>
      <c r="G45" s="3">
        <f t="shared" si="12"/>
        <v>142</v>
      </c>
    </row>
    <row r="46" spans="1:7">
      <c r="A46">
        <f t="shared" si="6"/>
        <v>45</v>
      </c>
      <c r="B46">
        <f t="shared" si="7"/>
        <v>3.8066624897703196</v>
      </c>
      <c r="C46" s="2">
        <f t="shared" si="8"/>
        <v>6447</v>
      </c>
      <c r="D46" s="2">
        <f t="shared" si="9"/>
        <v>465</v>
      </c>
      <c r="E46" s="2">
        <f t="shared" si="10"/>
        <v>349</v>
      </c>
      <c r="F46" s="3">
        <f t="shared" si="11"/>
        <v>2450</v>
      </c>
      <c r="G46" s="3">
        <f t="shared" si="12"/>
        <v>145</v>
      </c>
    </row>
    <row r="47" spans="1:7">
      <c r="A47">
        <f t="shared" si="6"/>
        <v>46</v>
      </c>
      <c r="B47">
        <f t="shared" si="7"/>
        <v>3.8286413964890951</v>
      </c>
      <c r="C47" s="2">
        <f t="shared" si="8"/>
        <v>6780</v>
      </c>
      <c r="D47" s="2">
        <f t="shared" si="9"/>
        <v>481</v>
      </c>
      <c r="E47" s="2">
        <f t="shared" si="10"/>
        <v>361</v>
      </c>
      <c r="F47" s="3">
        <f t="shared" si="11"/>
        <v>2500</v>
      </c>
      <c r="G47" s="3">
        <f t="shared" si="12"/>
        <v>148</v>
      </c>
    </row>
    <row r="48" spans="1:7">
      <c r="A48">
        <f t="shared" si="6"/>
        <v>47</v>
      </c>
      <c r="B48">
        <f t="shared" si="7"/>
        <v>3.8501476017100584</v>
      </c>
      <c r="C48" s="2">
        <f t="shared" si="8"/>
        <v>7122</v>
      </c>
      <c r="D48" s="2">
        <f t="shared" si="9"/>
        <v>498</v>
      </c>
      <c r="E48" s="2">
        <f t="shared" si="10"/>
        <v>374</v>
      </c>
      <c r="F48" s="3">
        <f t="shared" si="11"/>
        <v>2550</v>
      </c>
      <c r="G48" s="3">
        <f t="shared" si="12"/>
        <v>151</v>
      </c>
    </row>
    <row r="49" spans="1:7">
      <c r="A49">
        <f t="shared" si="6"/>
        <v>48</v>
      </c>
      <c r="B49">
        <f t="shared" si="7"/>
        <v>3.8712010109078911</v>
      </c>
      <c r="C49" s="2">
        <f t="shared" si="8"/>
        <v>7474</v>
      </c>
      <c r="D49" s="2">
        <f t="shared" si="9"/>
        <v>515</v>
      </c>
      <c r="E49" s="2">
        <f t="shared" si="10"/>
        <v>386</v>
      </c>
      <c r="F49" s="3">
        <f t="shared" si="11"/>
        <v>2600</v>
      </c>
      <c r="G49" s="3">
        <f t="shared" si="12"/>
        <v>154</v>
      </c>
    </row>
    <row r="50" spans="1:7">
      <c r="A50">
        <f t="shared" si="6"/>
        <v>49</v>
      </c>
      <c r="B50">
        <f t="shared" si="7"/>
        <v>3.8918202981106265</v>
      </c>
      <c r="C50" s="2">
        <f t="shared" si="8"/>
        <v>7835</v>
      </c>
      <c r="D50" s="2">
        <f t="shared" si="9"/>
        <v>532</v>
      </c>
      <c r="E50" s="2">
        <f t="shared" si="10"/>
        <v>399</v>
      </c>
      <c r="F50" s="3">
        <f t="shared" si="11"/>
        <v>2650</v>
      </c>
      <c r="G50" s="3">
        <f t="shared" si="12"/>
        <v>157</v>
      </c>
    </row>
    <row r="51" spans="1:7">
      <c r="A51">
        <f t="shared" si="6"/>
        <v>50</v>
      </c>
      <c r="B51">
        <f t="shared" si="7"/>
        <v>3.912023005428146</v>
      </c>
      <c r="C51" s="2">
        <f t="shared" si="8"/>
        <v>8206</v>
      </c>
      <c r="D51" s="2">
        <f t="shared" si="9"/>
        <v>549</v>
      </c>
      <c r="E51" s="2">
        <f t="shared" si="10"/>
        <v>412</v>
      </c>
      <c r="F51" s="3">
        <f t="shared" si="11"/>
        <v>2700</v>
      </c>
      <c r="G51" s="3">
        <f t="shared" si="12"/>
        <v>160</v>
      </c>
    </row>
    <row r="52" spans="1:7">
      <c r="C52" s="2"/>
      <c r="D52" s="2"/>
      <c r="E52" s="2"/>
      <c r="F52" s="3"/>
      <c r="G52" s="3"/>
    </row>
    <row r="53" spans="1:7">
      <c r="C53" s="2"/>
      <c r="D53" s="2"/>
      <c r="E53" s="2"/>
      <c r="F53" s="3"/>
      <c r="G53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7"/>
  <dimension ref="A1:E13"/>
  <sheetViews>
    <sheetView workbookViewId="0">
      <selection activeCell="A3" sqref="A3:E3"/>
    </sheetView>
  </sheetViews>
  <sheetFormatPr defaultRowHeight="15"/>
  <cols>
    <col min="1" max="1" width="3" customWidth="1"/>
    <col min="2" max="2" width="20.28515625" customWidth="1"/>
    <col min="3" max="3" width="21" customWidth="1"/>
    <col min="4" max="4" width="9.140625" style="5"/>
    <col min="5" max="5" width="32.42578125" style="7" customWidth="1"/>
  </cols>
  <sheetData>
    <row r="1" spans="1:5" ht="86.25" customHeight="1"/>
    <row r="2" spans="1:5">
      <c r="B2" s="6" t="s">
        <v>10</v>
      </c>
      <c r="C2" s="6" t="s">
        <v>51</v>
      </c>
      <c r="D2" s="6" t="s">
        <v>7</v>
      </c>
      <c r="E2" s="6" t="s">
        <v>8</v>
      </c>
    </row>
    <row r="3" spans="1:5">
      <c r="A3" s="9">
        <v>1</v>
      </c>
      <c r="B3" t="s">
        <v>534</v>
      </c>
      <c r="C3" t="s">
        <v>535</v>
      </c>
      <c r="D3" s="122">
        <v>1</v>
      </c>
      <c r="E3" s="10">
        <v>0</v>
      </c>
    </row>
    <row r="4" spans="1:5">
      <c r="A4" s="9">
        <v>2</v>
      </c>
      <c r="B4" t="s">
        <v>534</v>
      </c>
      <c r="C4" t="s">
        <v>535</v>
      </c>
      <c r="D4" s="122">
        <v>1</v>
      </c>
      <c r="E4" s="10">
        <v>0</v>
      </c>
    </row>
    <row r="5" spans="1:5">
      <c r="A5" s="9">
        <v>3</v>
      </c>
      <c r="B5" t="s">
        <v>534</v>
      </c>
      <c r="C5" t="s">
        <v>535</v>
      </c>
      <c r="D5" s="122">
        <v>1</v>
      </c>
      <c r="E5" s="10">
        <v>0</v>
      </c>
    </row>
    <row r="6" spans="1:5">
      <c r="A6" s="9">
        <v>4</v>
      </c>
      <c r="B6" t="s">
        <v>534</v>
      </c>
      <c r="C6" t="s">
        <v>535</v>
      </c>
      <c r="D6" s="122">
        <v>1</v>
      </c>
      <c r="E6" s="10">
        <v>0</v>
      </c>
    </row>
    <row r="7" spans="1:5">
      <c r="A7" s="9">
        <v>5</v>
      </c>
      <c r="B7" t="s">
        <v>534</v>
      </c>
      <c r="C7" t="s">
        <v>535</v>
      </c>
      <c r="D7" s="122">
        <v>1</v>
      </c>
      <c r="E7" s="10">
        <v>0</v>
      </c>
    </row>
    <row r="8" spans="1:5">
      <c r="A8" s="9">
        <v>6</v>
      </c>
      <c r="B8" t="s">
        <v>534</v>
      </c>
      <c r="C8" t="s">
        <v>535</v>
      </c>
      <c r="D8" s="122">
        <v>1</v>
      </c>
      <c r="E8" s="10">
        <v>0</v>
      </c>
    </row>
    <row r="9" spans="1:5">
      <c r="A9" s="9">
        <v>7</v>
      </c>
      <c r="B9" t="s">
        <v>534</v>
      </c>
      <c r="C9" t="s">
        <v>535</v>
      </c>
      <c r="D9" s="122">
        <v>1</v>
      </c>
      <c r="E9" s="10">
        <v>0</v>
      </c>
    </row>
    <row r="10" spans="1:5">
      <c r="A10" s="9">
        <v>8</v>
      </c>
      <c r="B10" t="s">
        <v>534</v>
      </c>
      <c r="C10" t="s">
        <v>535</v>
      </c>
      <c r="D10" s="122">
        <v>1</v>
      </c>
      <c r="E10" s="10">
        <v>0</v>
      </c>
    </row>
    <row r="11" spans="1:5">
      <c r="A11" s="9">
        <v>9</v>
      </c>
      <c r="B11" t="s">
        <v>534</v>
      </c>
      <c r="C11" t="s">
        <v>535</v>
      </c>
      <c r="D11" s="122">
        <v>1</v>
      </c>
      <c r="E11" s="10">
        <v>0</v>
      </c>
    </row>
    <row r="12" spans="1:5">
      <c r="A12" s="9">
        <v>10</v>
      </c>
      <c r="B12" t="s">
        <v>534</v>
      </c>
      <c r="C12" t="s">
        <v>535</v>
      </c>
      <c r="D12" s="122">
        <v>1</v>
      </c>
      <c r="E12" s="10">
        <v>0</v>
      </c>
    </row>
    <row r="13" spans="1:5">
      <c r="E13" s="10"/>
    </row>
  </sheetData>
  <sheetProtection password="CD64" sheet="1" objects="1" scenarios="1"/>
  <sortState ref="B3:E13">
    <sortCondition descending="1" ref="E3:E13"/>
  </sortState>
  <pageMargins left="0.7" right="0.7" top="0.75" bottom="0.75" header="0.3" footer="0.3"/>
  <drawing r:id="rId1"/>
  <legacyDrawing r:id="rId2"/>
  <controls>
    <control shapeId="3074" r:id="rId3" name="cmdAchievements"/>
    <control shapeId="3073" r:id="rId4" name="cmdGame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9"/>
  <dimension ref="A1:E16"/>
  <sheetViews>
    <sheetView workbookViewId="0">
      <selection activeCell="E2" sqref="E2"/>
    </sheetView>
  </sheetViews>
  <sheetFormatPr defaultRowHeight="15"/>
  <cols>
    <col min="1" max="3" width="25.85546875" customWidth="1"/>
    <col min="4" max="4" width="22.140625" bestFit="1" customWidth="1"/>
  </cols>
  <sheetData>
    <row r="1" spans="1:5">
      <c r="A1" s="11" t="s">
        <v>175</v>
      </c>
      <c r="B1" s="11" t="s">
        <v>176</v>
      </c>
      <c r="C1" s="11" t="s">
        <v>177</v>
      </c>
    </row>
    <row r="2" spans="1:5">
      <c r="A2" s="12" t="s">
        <v>15</v>
      </c>
      <c r="B2" s="12" t="s">
        <v>15</v>
      </c>
      <c r="C2" s="12" t="s">
        <v>15</v>
      </c>
      <c r="D2" t="s">
        <v>178</v>
      </c>
      <c r="E2">
        <f>(COUNTA(A1:A6)-1)*(COUNTA(B1:B20)-1)*(COUNTA(C1:C20)-1)*2</f>
        <v>1960</v>
      </c>
    </row>
    <row r="3" spans="1:5">
      <c r="A3" s="12" t="s">
        <v>131</v>
      </c>
      <c r="B3" s="12" t="s">
        <v>75</v>
      </c>
      <c r="C3" s="12" t="s">
        <v>50</v>
      </c>
    </row>
    <row r="4" spans="1:5">
      <c r="A4" s="12" t="s">
        <v>174</v>
      </c>
      <c r="B4" s="12" t="s">
        <v>152</v>
      </c>
      <c r="C4" s="12" t="s">
        <v>146</v>
      </c>
    </row>
    <row r="5" spans="1:5">
      <c r="A5" s="12" t="s">
        <v>180</v>
      </c>
      <c r="B5" s="12" t="s">
        <v>183</v>
      </c>
      <c r="C5" s="12" t="s">
        <v>150</v>
      </c>
    </row>
    <row r="6" spans="1:5">
      <c r="A6" s="12" t="s">
        <v>134</v>
      </c>
      <c r="B6" s="12" t="s">
        <v>147</v>
      </c>
      <c r="C6" s="12" t="s">
        <v>149</v>
      </c>
    </row>
    <row r="7" spans="1:5">
      <c r="B7" s="12" t="s">
        <v>72</v>
      </c>
      <c r="C7" s="12" t="s">
        <v>332</v>
      </c>
    </row>
    <row r="8" spans="1:5">
      <c r="A8" s="13"/>
      <c r="B8" s="12" t="s">
        <v>184</v>
      </c>
      <c r="C8" s="12" t="s">
        <v>179</v>
      </c>
    </row>
    <row r="9" spans="1:5">
      <c r="A9" s="13"/>
      <c r="B9" s="12" t="s">
        <v>74</v>
      </c>
      <c r="C9" s="12" t="s">
        <v>188</v>
      </c>
    </row>
    <row r="10" spans="1:5">
      <c r="A10" s="13"/>
      <c r="B10" s="12" t="s">
        <v>148</v>
      </c>
      <c r="C10" s="12" t="s">
        <v>211</v>
      </c>
    </row>
    <row r="11" spans="1:5">
      <c r="A11" s="13"/>
      <c r="B11" s="12" t="s">
        <v>213</v>
      </c>
      <c r="C11" s="12" t="s">
        <v>236</v>
      </c>
    </row>
    <row r="12" spans="1:5">
      <c r="A12" s="13"/>
      <c r="B12" s="12" t="s">
        <v>388</v>
      </c>
      <c r="C12" s="12" t="s">
        <v>238</v>
      </c>
    </row>
    <row r="13" spans="1:5">
      <c r="A13" s="13"/>
      <c r="B13" s="12" t="s">
        <v>189</v>
      </c>
      <c r="C13" s="12" t="s">
        <v>239</v>
      </c>
    </row>
    <row r="14" spans="1:5">
      <c r="A14" s="13"/>
      <c r="B14" s="12" t="s">
        <v>190</v>
      </c>
      <c r="C14" s="12" t="s">
        <v>268</v>
      </c>
    </row>
    <row r="15" spans="1:5">
      <c r="A15" s="13"/>
      <c r="B15" s="12" t="s">
        <v>620</v>
      </c>
      <c r="C15" s="12" t="s">
        <v>269</v>
      </c>
    </row>
    <row r="16" spans="1:5">
      <c r="A16" s="1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/>
  <dimension ref="A1:X31"/>
  <sheetViews>
    <sheetView workbookViewId="0">
      <selection activeCell="U6" sqref="U6:V6"/>
    </sheetView>
  </sheetViews>
  <sheetFormatPr defaultRowHeight="15"/>
  <cols>
    <col min="1" max="2" width="10.7109375" customWidth="1"/>
    <col min="3" max="4" width="7.7109375" customWidth="1"/>
    <col min="5" max="6" width="10.7109375" customWidth="1"/>
    <col min="7" max="8" width="7.7109375" customWidth="1"/>
    <col min="9" max="10" width="10.7109375" customWidth="1"/>
    <col min="11" max="12" width="7.7109375" customWidth="1"/>
    <col min="13" max="14" width="10.7109375" customWidth="1"/>
    <col min="15" max="16" width="7.7109375" customWidth="1"/>
    <col min="17" max="18" width="10.7109375" customWidth="1"/>
    <col min="19" max="20" width="7.7109375" customWidth="1"/>
    <col min="21" max="22" width="10.7109375" customWidth="1"/>
    <col min="23" max="24" width="7.7109375" customWidth="1"/>
  </cols>
  <sheetData>
    <row r="1" spans="1:24" ht="15.75" thickBot="1">
      <c r="A1" s="11" t="s">
        <v>276</v>
      </c>
      <c r="C1" t="s">
        <v>273</v>
      </c>
      <c r="D1" t="s">
        <v>274</v>
      </c>
      <c r="G1" t="s">
        <v>273</v>
      </c>
      <c r="H1" t="s">
        <v>274</v>
      </c>
      <c r="K1" t="s">
        <v>273</v>
      </c>
      <c r="L1" t="s">
        <v>274</v>
      </c>
      <c r="O1" t="s">
        <v>273</v>
      </c>
      <c r="P1" t="s">
        <v>274</v>
      </c>
      <c r="S1" t="s">
        <v>273</v>
      </c>
      <c r="T1" t="s">
        <v>274</v>
      </c>
      <c r="W1" t="s">
        <v>273</v>
      </c>
      <c r="X1" t="s">
        <v>274</v>
      </c>
    </row>
    <row r="2" spans="1:24" ht="15.75" thickBot="1">
      <c r="A2" s="134" t="s">
        <v>327</v>
      </c>
      <c r="B2" s="135"/>
      <c r="C2">
        <v>0</v>
      </c>
      <c r="D2">
        <v>1</v>
      </c>
      <c r="M2" s="134" t="s">
        <v>279</v>
      </c>
      <c r="N2" s="135"/>
      <c r="O2">
        <v>0</v>
      </c>
      <c r="P2">
        <v>1</v>
      </c>
      <c r="U2" s="134" t="s">
        <v>341</v>
      </c>
      <c r="V2" s="135"/>
      <c r="W2">
        <v>0</v>
      </c>
      <c r="X2">
        <v>1</v>
      </c>
    </row>
    <row r="3" spans="1:24" ht="15.75" thickBot="1">
      <c r="B3" s="17"/>
      <c r="N3" s="17"/>
      <c r="V3" s="18"/>
    </row>
    <row r="4" spans="1:24" ht="15.75" thickBot="1">
      <c r="A4" s="134" t="s">
        <v>272</v>
      </c>
      <c r="B4" s="135"/>
      <c r="C4">
        <v>10</v>
      </c>
      <c r="D4">
        <v>2</v>
      </c>
      <c r="E4" s="134" t="s">
        <v>275</v>
      </c>
      <c r="F4" s="135"/>
      <c r="G4">
        <v>10</v>
      </c>
      <c r="H4">
        <v>2</v>
      </c>
      <c r="I4" s="134" t="s">
        <v>278</v>
      </c>
      <c r="J4" s="135"/>
      <c r="K4">
        <v>10</v>
      </c>
      <c r="L4">
        <v>3</v>
      </c>
      <c r="M4" s="134" t="s">
        <v>280</v>
      </c>
      <c r="N4" s="135"/>
      <c r="O4">
        <v>10</v>
      </c>
      <c r="P4">
        <v>2</v>
      </c>
      <c r="Q4" s="136" t="s">
        <v>282</v>
      </c>
      <c r="R4" s="137"/>
      <c r="S4">
        <v>10</v>
      </c>
      <c r="T4">
        <v>2</v>
      </c>
      <c r="U4" s="134" t="s">
        <v>343</v>
      </c>
      <c r="V4" s="135"/>
      <c r="W4">
        <v>10</v>
      </c>
      <c r="X4">
        <v>2</v>
      </c>
    </row>
    <row r="5" spans="1:24" ht="15.75" thickBot="1">
      <c r="B5" s="17"/>
      <c r="J5" s="17"/>
      <c r="N5" s="17"/>
      <c r="V5" s="20"/>
    </row>
    <row r="6" spans="1:24" ht="15.75" thickBot="1">
      <c r="A6" s="134" t="s">
        <v>328</v>
      </c>
      <c r="B6" s="135"/>
      <c r="C6">
        <v>30</v>
      </c>
      <c r="D6">
        <v>3</v>
      </c>
      <c r="I6" s="134" t="s">
        <v>330</v>
      </c>
      <c r="J6" s="135"/>
      <c r="K6">
        <v>30</v>
      </c>
      <c r="L6">
        <v>5</v>
      </c>
      <c r="M6" s="134" t="s">
        <v>281</v>
      </c>
      <c r="N6" s="135"/>
      <c r="O6">
        <v>30</v>
      </c>
      <c r="P6">
        <v>3</v>
      </c>
      <c r="U6" s="134" t="s">
        <v>342</v>
      </c>
      <c r="V6" s="135"/>
      <c r="W6">
        <v>30</v>
      </c>
      <c r="X6">
        <v>3</v>
      </c>
    </row>
    <row r="9" spans="1:24" ht="15.75" thickBot="1">
      <c r="A9" s="11" t="s">
        <v>277</v>
      </c>
      <c r="C9" t="s">
        <v>273</v>
      </c>
      <c r="D9" t="s">
        <v>274</v>
      </c>
      <c r="G9" t="s">
        <v>273</v>
      </c>
      <c r="H9" t="s">
        <v>274</v>
      </c>
      <c r="K9" t="s">
        <v>273</v>
      </c>
      <c r="L9" t="s">
        <v>274</v>
      </c>
      <c r="O9" t="s">
        <v>273</v>
      </c>
      <c r="P9" t="s">
        <v>274</v>
      </c>
    </row>
    <row r="10" spans="1:24" ht="15.75" thickBot="1">
      <c r="A10" s="134" t="s">
        <v>366</v>
      </c>
      <c r="B10" s="135"/>
      <c r="C10">
        <v>0</v>
      </c>
      <c r="D10">
        <v>1</v>
      </c>
      <c r="E10" s="134" t="s">
        <v>289</v>
      </c>
      <c r="F10" s="135"/>
      <c r="G10">
        <v>0</v>
      </c>
      <c r="H10">
        <v>1</v>
      </c>
      <c r="I10" s="134" t="s">
        <v>324</v>
      </c>
      <c r="J10" s="135"/>
      <c r="K10">
        <v>0</v>
      </c>
      <c r="L10">
        <v>1</v>
      </c>
    </row>
    <row r="11" spans="1:24" ht="15.75" thickBot="1">
      <c r="B11" s="17"/>
      <c r="F11" s="17"/>
      <c r="J11" s="18"/>
    </row>
    <row r="12" spans="1:24" ht="15.75" thickBot="1">
      <c r="A12" s="134" t="s">
        <v>283</v>
      </c>
      <c r="B12" s="135"/>
      <c r="C12">
        <v>10</v>
      </c>
      <c r="D12">
        <v>2</v>
      </c>
      <c r="E12" s="134" t="s">
        <v>287</v>
      </c>
      <c r="F12" s="135"/>
      <c r="G12">
        <v>10</v>
      </c>
      <c r="H12">
        <v>2</v>
      </c>
      <c r="I12" s="134" t="s">
        <v>285</v>
      </c>
      <c r="J12" s="135"/>
      <c r="K12">
        <v>10</v>
      </c>
      <c r="L12">
        <v>2</v>
      </c>
    </row>
    <row r="13" spans="1:24" ht="15.75" thickBot="1">
      <c r="B13" s="17"/>
      <c r="F13" s="17"/>
      <c r="J13" s="18"/>
    </row>
    <row r="14" spans="1:24" ht="15.75" thickBot="1">
      <c r="A14" s="134" t="s">
        <v>284</v>
      </c>
      <c r="B14" s="135"/>
      <c r="C14">
        <v>30</v>
      </c>
      <c r="D14">
        <v>3</v>
      </c>
      <c r="E14" s="134" t="s">
        <v>288</v>
      </c>
      <c r="F14" s="135"/>
      <c r="G14">
        <v>30</v>
      </c>
      <c r="H14">
        <v>3</v>
      </c>
      <c r="I14" s="134" t="s">
        <v>286</v>
      </c>
      <c r="J14" s="135"/>
      <c r="K14">
        <v>30</v>
      </c>
      <c r="L14">
        <v>3</v>
      </c>
      <c r="M14" s="134" t="s">
        <v>290</v>
      </c>
      <c r="N14" s="135"/>
      <c r="O14">
        <v>30</v>
      </c>
      <c r="P14">
        <v>10</v>
      </c>
    </row>
    <row r="16" spans="1:24">
      <c r="Q16" s="19"/>
      <c r="R16" s="19"/>
    </row>
    <row r="17" spans="1:16" ht="15.75" thickBot="1">
      <c r="A17" s="11" t="s">
        <v>340</v>
      </c>
      <c r="C17" t="s">
        <v>273</v>
      </c>
      <c r="D17" t="s">
        <v>274</v>
      </c>
      <c r="G17" t="s">
        <v>273</v>
      </c>
      <c r="H17" t="s">
        <v>274</v>
      </c>
      <c r="K17" t="s">
        <v>273</v>
      </c>
      <c r="L17" t="s">
        <v>274</v>
      </c>
      <c r="O17" t="s">
        <v>273</v>
      </c>
      <c r="P17" t="s">
        <v>274</v>
      </c>
    </row>
    <row r="18" spans="1:16" ht="15.75" thickBot="1">
      <c r="A18" s="134" t="s">
        <v>291</v>
      </c>
      <c r="B18" s="135"/>
      <c r="C18">
        <v>0</v>
      </c>
      <c r="D18">
        <v>0</v>
      </c>
    </row>
    <row r="19" spans="1:16" ht="15.75" thickBot="1">
      <c r="B19" s="17"/>
    </row>
    <row r="20" spans="1:16" ht="15.75" thickBot="1">
      <c r="A20" s="134" t="s">
        <v>293</v>
      </c>
      <c r="B20" s="135"/>
      <c r="C20">
        <v>5</v>
      </c>
      <c r="D20">
        <v>1</v>
      </c>
      <c r="E20" s="134" t="s">
        <v>292</v>
      </c>
      <c r="F20" s="135"/>
      <c r="G20">
        <v>5</v>
      </c>
      <c r="H20">
        <v>1</v>
      </c>
      <c r="I20" s="134" t="s">
        <v>295</v>
      </c>
      <c r="J20" s="135"/>
      <c r="K20">
        <v>5</v>
      </c>
      <c r="L20">
        <v>1</v>
      </c>
      <c r="M20" s="134" t="s">
        <v>298</v>
      </c>
      <c r="N20" s="135"/>
      <c r="O20">
        <v>5</v>
      </c>
      <c r="P20">
        <v>1</v>
      </c>
    </row>
    <row r="21" spans="1:16" ht="15.75" thickBot="1">
      <c r="B21" s="17"/>
      <c r="J21" s="17"/>
      <c r="N21" s="17"/>
    </row>
    <row r="22" spans="1:16" ht="15.75" thickBot="1">
      <c r="A22" s="134" t="s">
        <v>294</v>
      </c>
      <c r="B22" s="135"/>
      <c r="C22">
        <v>15</v>
      </c>
      <c r="D22">
        <v>2</v>
      </c>
      <c r="I22" s="134" t="s">
        <v>296</v>
      </c>
      <c r="J22" s="135"/>
      <c r="K22">
        <v>15</v>
      </c>
      <c r="L22">
        <v>2</v>
      </c>
      <c r="M22" s="134" t="s">
        <v>297</v>
      </c>
      <c r="N22" s="135"/>
      <c r="O22">
        <v>15</v>
      </c>
      <c r="P22">
        <v>2</v>
      </c>
    </row>
    <row r="31" spans="1:16">
      <c r="M31" s="21"/>
    </row>
  </sheetData>
  <mergeCells count="31">
    <mergeCell ref="U2:V2"/>
    <mergeCell ref="U6:V6"/>
    <mergeCell ref="A22:B22"/>
    <mergeCell ref="E20:F20"/>
    <mergeCell ref="I20:J20"/>
    <mergeCell ref="I22:J22"/>
    <mergeCell ref="Q4:R4"/>
    <mergeCell ref="E12:F12"/>
    <mergeCell ref="E10:F10"/>
    <mergeCell ref="M14:N14"/>
    <mergeCell ref="A18:B18"/>
    <mergeCell ref="A20:B20"/>
    <mergeCell ref="I6:J6"/>
    <mergeCell ref="M22:N22"/>
    <mergeCell ref="M20:N20"/>
    <mergeCell ref="U4:V4"/>
    <mergeCell ref="A10:B10"/>
    <mergeCell ref="A12:B12"/>
    <mergeCell ref="A14:B14"/>
    <mergeCell ref="I12:J12"/>
    <mergeCell ref="I14:J14"/>
    <mergeCell ref="I10:J10"/>
    <mergeCell ref="E14:F14"/>
    <mergeCell ref="M2:N2"/>
    <mergeCell ref="M4:N4"/>
    <mergeCell ref="M6:N6"/>
    <mergeCell ref="A2:B2"/>
    <mergeCell ref="A4:B4"/>
    <mergeCell ref="A6:B6"/>
    <mergeCell ref="E4:F4"/>
    <mergeCell ref="I4:J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0"/>
  <dimension ref="A1:O103"/>
  <sheetViews>
    <sheetView workbookViewId="0">
      <selection activeCell="C4" sqref="C4"/>
    </sheetView>
  </sheetViews>
  <sheetFormatPr defaultRowHeight="15"/>
  <cols>
    <col min="1" max="1" width="28.28515625" style="15" customWidth="1"/>
    <col min="2" max="2" width="59.5703125" style="14" customWidth="1"/>
    <col min="3" max="3" width="51.7109375" customWidth="1"/>
    <col min="4" max="4" width="9.140625" customWidth="1"/>
  </cols>
  <sheetData>
    <row r="1" spans="1:15">
      <c r="A1" s="15" t="s">
        <v>193</v>
      </c>
      <c r="B1" s="82"/>
    </row>
    <row r="3" spans="1:15">
      <c r="A3" t="s">
        <v>581</v>
      </c>
      <c r="B3" t="s">
        <v>581</v>
      </c>
      <c r="C3" t="s">
        <v>581</v>
      </c>
    </row>
    <row r="4" spans="1:15">
      <c r="A4" s="15" t="s">
        <v>529</v>
      </c>
      <c r="B4" s="14" t="s">
        <v>521</v>
      </c>
      <c r="C4" s="25" t="s">
        <v>532</v>
      </c>
    </row>
    <row r="5" spans="1:15">
      <c r="A5" s="15" t="s">
        <v>194</v>
      </c>
      <c r="B5" s="14" t="s">
        <v>522</v>
      </c>
      <c r="C5" s="25" t="s">
        <v>532</v>
      </c>
    </row>
    <row r="6" spans="1:15">
      <c r="A6" s="15" t="s">
        <v>214</v>
      </c>
      <c r="B6" s="14" t="s">
        <v>523</v>
      </c>
      <c r="C6" s="25" t="s">
        <v>532</v>
      </c>
    </row>
    <row r="7" spans="1:15">
      <c r="A7" s="15" t="s">
        <v>338</v>
      </c>
      <c r="B7" s="14" t="s">
        <v>524</v>
      </c>
      <c r="C7" s="25" t="s">
        <v>532</v>
      </c>
    </row>
    <row r="8" spans="1:15">
      <c r="A8" s="15" t="s">
        <v>195</v>
      </c>
      <c r="B8" s="14" t="s">
        <v>525</v>
      </c>
      <c r="C8" s="25" t="s">
        <v>532</v>
      </c>
    </row>
    <row r="9" spans="1:15">
      <c r="A9" s="15" t="s">
        <v>504</v>
      </c>
      <c r="B9" s="14" t="s">
        <v>526</v>
      </c>
      <c r="C9" s="25" t="s">
        <v>532</v>
      </c>
      <c r="O9" s="13"/>
    </row>
    <row r="10" spans="1:15">
      <c r="A10" s="15" t="s">
        <v>505</v>
      </c>
      <c r="B10" s="14" t="s">
        <v>527</v>
      </c>
      <c r="C10" s="25" t="s">
        <v>532</v>
      </c>
      <c r="L10" s="13"/>
      <c r="M10" s="13"/>
      <c r="N10" s="13"/>
      <c r="O10" s="13"/>
    </row>
    <row r="11" spans="1:15">
      <c r="A11" s="15" t="s">
        <v>210</v>
      </c>
      <c r="B11" s="14" t="s">
        <v>528</v>
      </c>
      <c r="C11" s="25" t="s">
        <v>532</v>
      </c>
      <c r="L11" s="13"/>
      <c r="M11" s="13"/>
      <c r="N11" s="13"/>
      <c r="O11" s="13"/>
    </row>
    <row r="12" spans="1:15">
      <c r="A12" s="11" t="s">
        <v>124</v>
      </c>
      <c r="B12" s="14" t="s">
        <v>196</v>
      </c>
      <c r="C12" s="25" t="s">
        <v>532</v>
      </c>
      <c r="L12" s="13"/>
      <c r="M12" s="13"/>
      <c r="N12" s="13"/>
      <c r="O12" s="13"/>
    </row>
    <row r="13" spans="1:15">
      <c r="A13" s="11" t="s">
        <v>133</v>
      </c>
      <c r="B13" s="14" t="s">
        <v>197</v>
      </c>
      <c r="C13" s="25" t="s">
        <v>532</v>
      </c>
      <c r="L13" s="13"/>
      <c r="M13" s="13"/>
      <c r="N13" s="13"/>
      <c r="O13" s="13"/>
    </row>
    <row r="14" spans="1:15">
      <c r="A14" s="11" t="s">
        <v>137</v>
      </c>
      <c r="B14" s="14" t="s">
        <v>198</v>
      </c>
      <c r="C14" s="25" t="s">
        <v>532</v>
      </c>
      <c r="L14" s="13"/>
      <c r="M14" s="13"/>
      <c r="N14" s="13"/>
      <c r="O14" s="13"/>
    </row>
    <row r="15" spans="1:15">
      <c r="A15" s="11" t="s">
        <v>138</v>
      </c>
      <c r="B15" s="14" t="s">
        <v>199</v>
      </c>
      <c r="C15" s="25" t="s">
        <v>532</v>
      </c>
      <c r="L15" s="13"/>
      <c r="M15" s="13"/>
      <c r="N15" s="13"/>
      <c r="O15" s="13"/>
    </row>
    <row r="16" spans="1:15">
      <c r="A16" s="11" t="s">
        <v>129</v>
      </c>
      <c r="B16" s="14" t="s">
        <v>200</v>
      </c>
      <c r="C16" s="25" t="s">
        <v>532</v>
      </c>
      <c r="L16" s="13"/>
      <c r="M16" s="13"/>
      <c r="N16" s="13"/>
      <c r="O16" s="13"/>
    </row>
    <row r="17" spans="1:14">
      <c r="A17" s="11" t="s">
        <v>14</v>
      </c>
      <c r="B17" s="14" t="s">
        <v>201</v>
      </c>
      <c r="C17" s="25" t="s">
        <v>532</v>
      </c>
      <c r="L17" s="13"/>
      <c r="M17" s="13"/>
      <c r="N17" s="13"/>
    </row>
    <row r="18" spans="1:14">
      <c r="A18" s="11" t="s">
        <v>204</v>
      </c>
      <c r="B18" s="14" t="s">
        <v>205</v>
      </c>
      <c r="C18" s="25" t="s">
        <v>532</v>
      </c>
      <c r="M18" s="13"/>
      <c r="N18" s="13"/>
    </row>
    <row r="19" spans="1:14">
      <c r="A19" s="11" t="s">
        <v>515</v>
      </c>
      <c r="B19" s="14" t="s">
        <v>585</v>
      </c>
      <c r="C19" s="25" t="s">
        <v>532</v>
      </c>
      <c r="M19" s="13"/>
      <c r="N19" s="13"/>
    </row>
    <row r="20" spans="1:14">
      <c r="A20" s="11" t="s">
        <v>517</v>
      </c>
      <c r="B20" s="14" t="s">
        <v>586</v>
      </c>
      <c r="C20" s="25" t="s">
        <v>532</v>
      </c>
    </row>
    <row r="21" spans="1:14">
      <c r="A21" s="11" t="s">
        <v>518</v>
      </c>
      <c r="B21" s="14" t="s">
        <v>533</v>
      </c>
      <c r="C21" s="25" t="s">
        <v>532</v>
      </c>
    </row>
    <row r="22" spans="1:14">
      <c r="A22" s="11" t="s">
        <v>339</v>
      </c>
      <c r="B22" s="14" t="s">
        <v>516</v>
      </c>
      <c r="C22" s="25" t="s">
        <v>532</v>
      </c>
    </row>
    <row r="23" spans="1:14">
      <c r="A23" s="11" t="s">
        <v>386</v>
      </c>
      <c r="B23" s="14" t="s">
        <v>387</v>
      </c>
      <c r="C23" s="25" t="s">
        <v>532</v>
      </c>
    </row>
    <row r="24" spans="1:14">
      <c r="A24" s="15" t="s">
        <v>202</v>
      </c>
      <c r="B24" s="14" t="s">
        <v>203</v>
      </c>
      <c r="C24" s="25" t="s">
        <v>532</v>
      </c>
    </row>
    <row r="25" spans="1:14">
      <c r="A25" s="15" t="s">
        <v>582</v>
      </c>
      <c r="B25" s="14" t="s">
        <v>668</v>
      </c>
      <c r="C25" s="25" t="s">
        <v>532</v>
      </c>
    </row>
    <row r="26" spans="1:14">
      <c r="A26" s="15" t="s">
        <v>344</v>
      </c>
      <c r="B26" s="14" t="s">
        <v>345</v>
      </c>
      <c r="C26" s="25" t="s">
        <v>532</v>
      </c>
    </row>
    <row r="27" spans="1:14">
      <c r="A27" s="15" t="s">
        <v>537</v>
      </c>
      <c r="B27" s="14" t="s">
        <v>536</v>
      </c>
      <c r="C27" s="25" t="s">
        <v>532</v>
      </c>
    </row>
    <row r="28" spans="1:14">
      <c r="A28" s="15" t="s">
        <v>584</v>
      </c>
      <c r="B28" s="14" t="s">
        <v>381</v>
      </c>
      <c r="C28" s="25" t="s">
        <v>532</v>
      </c>
    </row>
    <row r="29" spans="1:14">
      <c r="A29" s="15" t="s">
        <v>346</v>
      </c>
      <c r="B29" s="14" t="s">
        <v>347</v>
      </c>
      <c r="C29" s="25" t="s">
        <v>532</v>
      </c>
    </row>
    <row r="30" spans="1:14">
      <c r="A30" s="15" t="s">
        <v>382</v>
      </c>
      <c r="B30" s="14" t="s">
        <v>383</v>
      </c>
      <c r="C30" s="25" t="s">
        <v>532</v>
      </c>
    </row>
    <row r="31" spans="1:14">
      <c r="A31" s="15" t="s">
        <v>348</v>
      </c>
      <c r="B31" s="14" t="s">
        <v>349</v>
      </c>
      <c r="C31" s="25" t="s">
        <v>532</v>
      </c>
    </row>
    <row r="32" spans="1:14">
      <c r="A32" s="15" t="s">
        <v>541</v>
      </c>
      <c r="B32" s="14" t="s">
        <v>540</v>
      </c>
      <c r="C32" s="25" t="s">
        <v>532</v>
      </c>
    </row>
    <row r="33" spans="1:3">
      <c r="A33" s="15" t="s">
        <v>543</v>
      </c>
      <c r="B33" s="14" t="s">
        <v>542</v>
      </c>
      <c r="C33" s="25" t="s">
        <v>532</v>
      </c>
    </row>
    <row r="34" spans="1:3">
      <c r="A34" s="15" t="s">
        <v>270</v>
      </c>
      <c r="B34" s="14" t="s">
        <v>271</v>
      </c>
      <c r="C34" s="25" t="s">
        <v>532</v>
      </c>
    </row>
    <row r="35" spans="1:3">
      <c r="A35" s="15" t="s">
        <v>209</v>
      </c>
      <c r="B35" s="14" t="s">
        <v>514</v>
      </c>
      <c r="C35" s="25" t="s">
        <v>532</v>
      </c>
    </row>
    <row r="36" spans="1:3">
      <c r="A36" s="15" t="s">
        <v>454</v>
      </c>
      <c r="B36" s="14" t="s">
        <v>455</v>
      </c>
      <c r="C36" s="25" t="s">
        <v>532</v>
      </c>
    </row>
    <row r="37" spans="1:3">
      <c r="A37" s="15" t="s">
        <v>519</v>
      </c>
      <c r="B37" s="14" t="s">
        <v>539</v>
      </c>
      <c r="C37" s="25" t="s">
        <v>532</v>
      </c>
    </row>
    <row r="38" spans="1:3">
      <c r="A38" s="15" t="s">
        <v>506</v>
      </c>
      <c r="B38" s="14" t="s">
        <v>520</v>
      </c>
      <c r="C38" s="25" t="s">
        <v>532</v>
      </c>
    </row>
    <row r="39" spans="1:3">
      <c r="A39" s="15" t="s">
        <v>508</v>
      </c>
      <c r="B39" s="14" t="s">
        <v>507</v>
      </c>
      <c r="C39" s="25" t="s">
        <v>532</v>
      </c>
    </row>
    <row r="40" spans="1:3">
      <c r="A40" s="15" t="s">
        <v>598</v>
      </c>
      <c r="B40" s="14" t="s">
        <v>600</v>
      </c>
      <c r="C40" s="25" t="s">
        <v>532</v>
      </c>
    </row>
    <row r="41" spans="1:3">
      <c r="A41" s="15" t="s">
        <v>614</v>
      </c>
      <c r="B41" s="14" t="s">
        <v>613</v>
      </c>
      <c r="C41" s="25" t="s">
        <v>532</v>
      </c>
    </row>
    <row r="42" spans="1:3">
      <c r="A42" s="15" t="s">
        <v>615</v>
      </c>
      <c r="B42" s="14" t="s">
        <v>616</v>
      </c>
      <c r="C42" s="25" t="s">
        <v>532</v>
      </c>
    </row>
    <row r="43" spans="1:3">
      <c r="A43" s="15" t="s">
        <v>674</v>
      </c>
      <c r="B43" s="14" t="s">
        <v>693</v>
      </c>
      <c r="C43" s="25" t="s">
        <v>532</v>
      </c>
    </row>
    <row r="44" spans="1:3">
      <c r="A44" s="15" t="s">
        <v>689</v>
      </c>
      <c r="B44" s="14" t="s">
        <v>707</v>
      </c>
      <c r="C44" s="25" t="s">
        <v>532</v>
      </c>
    </row>
    <row r="45" spans="1:3">
      <c r="A45" s="15" t="s">
        <v>711</v>
      </c>
      <c r="B45" s="14" t="s">
        <v>710</v>
      </c>
      <c r="C45" t="s">
        <v>884</v>
      </c>
    </row>
    <row r="46" spans="1:3">
      <c r="A46" s="15" t="s">
        <v>715</v>
      </c>
      <c r="B46" s="14" t="s">
        <v>706</v>
      </c>
      <c r="C46" s="25" t="s">
        <v>532</v>
      </c>
    </row>
    <row r="47" spans="1:3">
      <c r="A47" s="15" t="s">
        <v>716</v>
      </c>
      <c r="B47" s="14" t="s">
        <v>713</v>
      </c>
      <c r="C47" s="25" t="s">
        <v>532</v>
      </c>
    </row>
    <row r="48" spans="1:3">
      <c r="A48" s="15" t="s">
        <v>878</v>
      </c>
      <c r="B48" s="14" t="s">
        <v>816</v>
      </c>
      <c r="C48" s="25" t="s">
        <v>532</v>
      </c>
    </row>
    <row r="49" spans="1:3">
      <c r="A49" s="15" t="s">
        <v>817</v>
      </c>
      <c r="B49" s="14" t="s">
        <v>714</v>
      </c>
      <c r="C49" s="25" t="s">
        <v>532</v>
      </c>
    </row>
    <row r="50" spans="1:3">
      <c r="A50" s="15" t="s">
        <v>712</v>
      </c>
      <c r="B50" s="14" t="s">
        <v>877</v>
      </c>
      <c r="C50" s="25" t="s">
        <v>532</v>
      </c>
    </row>
    <row r="51" spans="1:3">
      <c r="A51" s="15" t="s">
        <v>723</v>
      </c>
      <c r="B51" s="14" t="s">
        <v>709</v>
      </c>
      <c r="C51" s="25" t="s">
        <v>884</v>
      </c>
    </row>
    <row r="52" spans="1:3">
      <c r="A52" s="15" t="s">
        <v>724</v>
      </c>
      <c r="B52" s="14" t="s">
        <v>733</v>
      </c>
      <c r="C52" s="25" t="s">
        <v>532</v>
      </c>
    </row>
    <row r="53" spans="1:3">
      <c r="A53" s="15" t="s">
        <v>725</v>
      </c>
      <c r="B53" s="14" t="s">
        <v>736</v>
      </c>
      <c r="C53" s="25" t="s">
        <v>532</v>
      </c>
    </row>
    <row r="54" spans="1:3">
      <c r="A54" s="15" t="s">
        <v>726</v>
      </c>
      <c r="B54" s="14" t="s">
        <v>734</v>
      </c>
      <c r="C54" s="25" t="s">
        <v>532</v>
      </c>
    </row>
    <row r="55" spans="1:3">
      <c r="A55" s="15" t="s">
        <v>727</v>
      </c>
      <c r="B55" s="14" t="s">
        <v>735</v>
      </c>
      <c r="C55" s="25" t="s">
        <v>532</v>
      </c>
    </row>
    <row r="56" spans="1:3">
      <c r="A56" s="15" t="s">
        <v>728</v>
      </c>
      <c r="B56" s="14" t="s">
        <v>708</v>
      </c>
      <c r="C56" s="25" t="s">
        <v>532</v>
      </c>
    </row>
    <row r="57" spans="1:3">
      <c r="A57" s="15" t="s">
        <v>729</v>
      </c>
      <c r="B57" s="14" t="s">
        <v>737</v>
      </c>
      <c r="C57" s="25" t="s">
        <v>532</v>
      </c>
    </row>
    <row r="58" spans="1:3">
      <c r="A58" s="15" t="s">
        <v>730</v>
      </c>
      <c r="B58" s="14" t="s">
        <v>738</v>
      </c>
      <c r="C58" s="25" t="s">
        <v>532</v>
      </c>
    </row>
    <row r="59" spans="1:3">
      <c r="A59" s="15" t="s">
        <v>731</v>
      </c>
      <c r="B59" s="14" t="s">
        <v>760</v>
      </c>
      <c r="C59" s="25" t="s">
        <v>532</v>
      </c>
    </row>
    <row r="60" spans="1:3">
      <c r="A60" s="15" t="s">
        <v>732</v>
      </c>
      <c r="B60" s="14" t="s">
        <v>762</v>
      </c>
      <c r="C60" s="25" t="s">
        <v>532</v>
      </c>
    </row>
    <row r="61" spans="1:3">
      <c r="A61" s="15" t="s">
        <v>742</v>
      </c>
      <c r="B61" s="14" t="s">
        <v>757</v>
      </c>
      <c r="C61" s="25" t="s">
        <v>884</v>
      </c>
    </row>
    <row r="62" spans="1:3">
      <c r="A62" s="15" t="s">
        <v>743</v>
      </c>
      <c r="B62" s="14" t="s">
        <v>747</v>
      </c>
      <c r="C62" s="25" t="s">
        <v>532</v>
      </c>
    </row>
    <row r="63" spans="1:3">
      <c r="A63" s="15" t="s">
        <v>744</v>
      </c>
      <c r="B63" s="14" t="s">
        <v>758</v>
      </c>
      <c r="C63" s="25" t="s">
        <v>532</v>
      </c>
    </row>
    <row r="64" spans="1:3">
      <c r="A64" s="15" t="s">
        <v>745</v>
      </c>
      <c r="B64" s="14" t="s">
        <v>739</v>
      </c>
      <c r="C64" s="25" t="s">
        <v>532</v>
      </c>
    </row>
    <row r="65" spans="1:3">
      <c r="A65" s="15" t="s">
        <v>746</v>
      </c>
      <c r="B65" s="14" t="s">
        <v>748</v>
      </c>
      <c r="C65" s="25" t="s">
        <v>532</v>
      </c>
    </row>
    <row r="66" spans="1:3">
      <c r="A66" s="15" t="s">
        <v>752</v>
      </c>
      <c r="B66" s="14" t="s">
        <v>749</v>
      </c>
      <c r="C66" s="25" t="s">
        <v>532</v>
      </c>
    </row>
    <row r="67" spans="1:3">
      <c r="A67" s="15" t="s">
        <v>753</v>
      </c>
      <c r="B67" s="14" t="s">
        <v>759</v>
      </c>
      <c r="C67" s="25" t="s">
        <v>532</v>
      </c>
    </row>
    <row r="68" spans="1:3">
      <c r="A68" s="15" t="s">
        <v>754</v>
      </c>
      <c r="B68" s="14" t="s">
        <v>750</v>
      </c>
      <c r="C68" s="25" t="s">
        <v>532</v>
      </c>
    </row>
    <row r="69" spans="1:3">
      <c r="A69" s="15" t="s">
        <v>755</v>
      </c>
      <c r="B69" s="14" t="s">
        <v>761</v>
      </c>
      <c r="C69" s="25" t="s">
        <v>532</v>
      </c>
    </row>
    <row r="70" spans="1:3">
      <c r="A70" s="15" t="s">
        <v>756</v>
      </c>
      <c r="B70" s="14" t="s">
        <v>763</v>
      </c>
      <c r="C70" s="25" t="s">
        <v>532</v>
      </c>
    </row>
    <row r="71" spans="1:3">
      <c r="A71" s="15" t="s">
        <v>751</v>
      </c>
      <c r="B71" s="14" t="s">
        <v>773</v>
      </c>
      <c r="C71" s="25" t="s">
        <v>884</v>
      </c>
    </row>
    <row r="72" spans="1:3">
      <c r="A72" s="15" t="s">
        <v>764</v>
      </c>
      <c r="B72" s="14" t="s">
        <v>774</v>
      </c>
      <c r="C72" s="25" t="s">
        <v>532</v>
      </c>
    </row>
    <row r="73" spans="1:3">
      <c r="A73" s="15" t="s">
        <v>765</v>
      </c>
      <c r="B73" s="14" t="s">
        <v>775</v>
      </c>
      <c r="C73" s="25" t="s">
        <v>532</v>
      </c>
    </row>
    <row r="74" spans="1:3">
      <c r="A74" s="15" t="s">
        <v>766</v>
      </c>
      <c r="B74" s="14" t="s">
        <v>740</v>
      </c>
      <c r="C74" s="25" t="s">
        <v>532</v>
      </c>
    </row>
    <row r="75" spans="1:3">
      <c r="A75" s="15" t="s">
        <v>767</v>
      </c>
      <c r="B75" s="14" t="s">
        <v>776</v>
      </c>
      <c r="C75" s="25" t="s">
        <v>532</v>
      </c>
    </row>
    <row r="76" spans="1:3">
      <c r="A76" s="15" t="s">
        <v>768</v>
      </c>
      <c r="B76" s="14" t="s">
        <v>777</v>
      </c>
      <c r="C76" s="25" t="s">
        <v>532</v>
      </c>
    </row>
    <row r="77" spans="1:3">
      <c r="A77" s="15" t="s">
        <v>769</v>
      </c>
      <c r="B77" s="14" t="s">
        <v>778</v>
      </c>
      <c r="C77" s="25" t="s">
        <v>532</v>
      </c>
    </row>
    <row r="78" spans="1:3">
      <c r="A78" s="15" t="s">
        <v>770</v>
      </c>
      <c r="B78" s="14" t="s">
        <v>779</v>
      </c>
      <c r="C78" s="25" t="s">
        <v>532</v>
      </c>
    </row>
    <row r="79" spans="1:3">
      <c r="A79" s="15" t="s">
        <v>771</v>
      </c>
      <c r="B79" s="14" t="s">
        <v>780</v>
      </c>
      <c r="C79" s="25" t="s">
        <v>532</v>
      </c>
    </row>
    <row r="80" spans="1:3">
      <c r="A80" s="15" t="s">
        <v>772</v>
      </c>
      <c r="B80" s="14" t="s">
        <v>781</v>
      </c>
      <c r="C80" s="25" t="s">
        <v>532</v>
      </c>
    </row>
    <row r="81" spans="1:3">
      <c r="A81" s="15" t="s">
        <v>782</v>
      </c>
      <c r="B81" s="14" t="s">
        <v>880</v>
      </c>
      <c r="C81" s="25" t="s">
        <v>884</v>
      </c>
    </row>
    <row r="82" spans="1:3">
      <c r="A82" s="15" t="s">
        <v>783</v>
      </c>
      <c r="B82" s="14" t="s">
        <v>881</v>
      </c>
      <c r="C82" s="25" t="s">
        <v>532</v>
      </c>
    </row>
    <row r="83" spans="1:3">
      <c r="A83" s="15" t="s">
        <v>784</v>
      </c>
      <c r="B83" s="14" t="s">
        <v>882</v>
      </c>
      <c r="C83" s="25" t="s">
        <v>532</v>
      </c>
    </row>
    <row r="84" spans="1:3">
      <c r="A84" s="15" t="s">
        <v>785</v>
      </c>
      <c r="B84" s="14" t="s">
        <v>883</v>
      </c>
      <c r="C84" s="25" t="s">
        <v>532</v>
      </c>
    </row>
    <row r="85" spans="1:3">
      <c r="A85" s="15" t="s">
        <v>786</v>
      </c>
      <c r="B85" s="14" t="s">
        <v>792</v>
      </c>
      <c r="C85" s="25" t="s">
        <v>532</v>
      </c>
    </row>
    <row r="86" spans="1:3">
      <c r="A86" s="15" t="s">
        <v>787</v>
      </c>
      <c r="B86" s="14" t="s">
        <v>793</v>
      </c>
      <c r="C86" s="25" t="s">
        <v>532</v>
      </c>
    </row>
    <row r="87" spans="1:3">
      <c r="A87" s="15" t="s">
        <v>788</v>
      </c>
      <c r="B87" s="14" t="s">
        <v>794</v>
      </c>
      <c r="C87" s="25" t="s">
        <v>532</v>
      </c>
    </row>
    <row r="88" spans="1:3">
      <c r="A88" s="15" t="s">
        <v>789</v>
      </c>
      <c r="B88" s="14" t="s">
        <v>741</v>
      </c>
      <c r="C88" s="25" t="s">
        <v>532</v>
      </c>
    </row>
    <row r="89" spans="1:3">
      <c r="A89" s="15" t="s">
        <v>790</v>
      </c>
      <c r="B89" s="14" t="s">
        <v>795</v>
      </c>
      <c r="C89" s="25" t="s">
        <v>532</v>
      </c>
    </row>
    <row r="90" spans="1:3">
      <c r="A90" s="15" t="s">
        <v>791</v>
      </c>
      <c r="B90" s="14" t="s">
        <v>796</v>
      </c>
      <c r="C90" s="25" t="s">
        <v>532</v>
      </c>
    </row>
    <row r="91" spans="1:3">
      <c r="A91" s="15" t="s">
        <v>797</v>
      </c>
      <c r="B91" s="14" t="s">
        <v>799</v>
      </c>
      <c r="C91" s="25" t="s">
        <v>884</v>
      </c>
    </row>
    <row r="92" spans="1:3">
      <c r="A92" s="15" t="s">
        <v>800</v>
      </c>
      <c r="B92" s="14" t="s">
        <v>808</v>
      </c>
      <c r="C92" s="25" t="s">
        <v>532</v>
      </c>
    </row>
    <row r="93" spans="1:3">
      <c r="A93" s="15" t="s">
        <v>801</v>
      </c>
      <c r="B93" s="14" t="s">
        <v>809</v>
      </c>
      <c r="C93" s="25" t="s">
        <v>532</v>
      </c>
    </row>
    <row r="94" spans="1:3">
      <c r="A94" s="15" t="s">
        <v>802</v>
      </c>
      <c r="B94" s="14" t="s">
        <v>798</v>
      </c>
      <c r="C94" s="25" t="s">
        <v>532</v>
      </c>
    </row>
    <row r="95" spans="1:3">
      <c r="A95" s="15" t="s">
        <v>803</v>
      </c>
      <c r="B95" s="14" t="s">
        <v>810</v>
      </c>
      <c r="C95" s="25" t="s">
        <v>532</v>
      </c>
    </row>
    <row r="96" spans="1:3">
      <c r="A96" s="15" t="s">
        <v>804</v>
      </c>
      <c r="B96" s="14" t="s">
        <v>811</v>
      </c>
      <c r="C96" s="25" t="s">
        <v>532</v>
      </c>
    </row>
    <row r="97" spans="1:3">
      <c r="A97" s="15" t="s">
        <v>805</v>
      </c>
      <c r="B97" s="14" t="s">
        <v>812</v>
      </c>
      <c r="C97" s="25" t="s">
        <v>532</v>
      </c>
    </row>
    <row r="98" spans="1:3">
      <c r="A98" s="15" t="s">
        <v>806</v>
      </c>
      <c r="B98" s="14" t="s">
        <v>705</v>
      </c>
      <c r="C98" s="25" t="s">
        <v>532</v>
      </c>
    </row>
    <row r="99" spans="1:3">
      <c r="A99" s="15" t="s">
        <v>807</v>
      </c>
      <c r="B99" s="14" t="s">
        <v>814</v>
      </c>
      <c r="C99" s="25" t="s">
        <v>532</v>
      </c>
    </row>
    <row r="100" spans="1:3">
      <c r="A100" s="15" t="s">
        <v>813</v>
      </c>
      <c r="B100" s="14" t="s">
        <v>815</v>
      </c>
      <c r="C100" s="25" t="s">
        <v>532</v>
      </c>
    </row>
    <row r="101" spans="1:3">
      <c r="A101" s="15" t="s">
        <v>722</v>
      </c>
      <c r="B101" s="14" t="s">
        <v>721</v>
      </c>
      <c r="C101" s="25" t="s">
        <v>532</v>
      </c>
    </row>
    <row r="102" spans="1:3">
      <c r="A102" s="15" t="s">
        <v>718</v>
      </c>
      <c r="B102" s="14" t="s">
        <v>717</v>
      </c>
      <c r="C102" s="25" t="s">
        <v>532</v>
      </c>
    </row>
    <row r="103" spans="1:3" ht="15" customHeight="1">
      <c r="A103" s="11" t="s">
        <v>720</v>
      </c>
      <c r="B103" s="14" t="s">
        <v>719</v>
      </c>
      <c r="C103" s="25" t="s">
        <v>532</v>
      </c>
    </row>
  </sheetData>
  <sheetProtection password="CD64" sheet="1" objects="1" scenarios="1"/>
  <pageMargins left="0.7" right="0.7" top="0.75" bottom="0.75" header="0.3" footer="0.3"/>
  <pageSetup orientation="portrait" horizontalDpi="300" verticalDpi="300" r:id="rId1"/>
  <legacyDrawing r:id="rId2"/>
  <controls>
    <control shapeId="4098" r:id="rId3" name="cmdHall"/>
    <control shapeId="4097" r:id="rId4" name="cmdGame"/>
  </control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/>
  <dimension ref="A1:B23"/>
  <sheetViews>
    <sheetView workbookViewId="0">
      <selection activeCell="B16" sqref="B16"/>
    </sheetView>
  </sheetViews>
  <sheetFormatPr defaultRowHeight="15"/>
  <cols>
    <col min="1" max="1" width="41" customWidth="1"/>
    <col min="2" max="2" width="33.140625" customWidth="1"/>
  </cols>
  <sheetData>
    <row r="1" spans="1:2">
      <c r="A1" s="90" t="s">
        <v>644</v>
      </c>
      <c r="B1" s="89"/>
    </row>
    <row r="2" spans="1:2">
      <c r="A2" s="88"/>
      <c r="B2" s="88"/>
    </row>
    <row r="3" spans="1:2">
      <c r="A3" s="89"/>
      <c r="B3" s="89"/>
    </row>
    <row r="4" spans="1:2">
      <c r="A4" s="84" t="s">
        <v>645</v>
      </c>
      <c r="B4" s="85">
        <v>0</v>
      </c>
    </row>
    <row r="5" spans="1:2">
      <c r="A5" s="86" t="s">
        <v>662</v>
      </c>
      <c r="B5" s="87">
        <v>0</v>
      </c>
    </row>
    <row r="6" spans="1:2">
      <c r="A6" s="84" t="s">
        <v>663</v>
      </c>
      <c r="B6" s="85">
        <v>0</v>
      </c>
    </row>
    <row r="7" spans="1:2">
      <c r="A7" s="86" t="s">
        <v>664</v>
      </c>
      <c r="B7" s="87">
        <v>0</v>
      </c>
    </row>
    <row r="8" spans="1:2">
      <c r="A8" s="84" t="s">
        <v>646</v>
      </c>
      <c r="B8" s="85">
        <v>0</v>
      </c>
    </row>
    <row r="9" spans="1:2">
      <c r="A9" s="86" t="s">
        <v>647</v>
      </c>
      <c r="B9" s="87">
        <v>0</v>
      </c>
    </row>
    <row r="10" spans="1:2">
      <c r="A10" s="84" t="s">
        <v>648</v>
      </c>
      <c r="B10" s="85">
        <v>0</v>
      </c>
    </row>
    <row r="11" spans="1:2">
      <c r="A11" s="86" t="s">
        <v>649</v>
      </c>
      <c r="B11" s="87">
        <v>0</v>
      </c>
    </row>
    <row r="12" spans="1:2">
      <c r="A12" s="84" t="s">
        <v>650</v>
      </c>
      <c r="B12" s="85">
        <v>0</v>
      </c>
    </row>
    <row r="13" spans="1:2">
      <c r="A13" s="86" t="s">
        <v>666</v>
      </c>
      <c r="B13" s="87">
        <v>0</v>
      </c>
    </row>
    <row r="14" spans="1:2">
      <c r="A14" s="84" t="s">
        <v>651</v>
      </c>
      <c r="B14" s="85">
        <v>0</v>
      </c>
    </row>
    <row r="15" spans="1:2">
      <c r="A15" s="86" t="s">
        <v>657</v>
      </c>
      <c r="B15" s="87">
        <v>0</v>
      </c>
    </row>
    <row r="16" spans="1:2">
      <c r="A16" s="84" t="s">
        <v>701</v>
      </c>
      <c r="B16" s="85">
        <v>0</v>
      </c>
    </row>
    <row r="17" spans="1:2">
      <c r="A17" s="86" t="s">
        <v>652</v>
      </c>
      <c r="B17" s="87">
        <v>0</v>
      </c>
    </row>
    <row r="18" spans="1:2">
      <c r="A18" s="84" t="s">
        <v>653</v>
      </c>
      <c r="B18" s="85">
        <v>0</v>
      </c>
    </row>
    <row r="19" spans="1:2">
      <c r="A19" s="86" t="s">
        <v>654</v>
      </c>
      <c r="B19" s="87">
        <v>0</v>
      </c>
    </row>
    <row r="20" spans="1:2">
      <c r="A20" s="84" t="s">
        <v>702</v>
      </c>
      <c r="B20" s="119" t="s">
        <v>15</v>
      </c>
    </row>
    <row r="21" spans="1:2">
      <c r="A21" s="86" t="s">
        <v>703</v>
      </c>
      <c r="B21" s="120" t="s">
        <v>15</v>
      </c>
    </row>
    <row r="22" spans="1:2">
      <c r="A22" s="84" t="s">
        <v>655</v>
      </c>
      <c r="B22" s="85">
        <v>0</v>
      </c>
    </row>
    <row r="23" spans="1:2">
      <c r="A23" s="86" t="s">
        <v>656</v>
      </c>
      <c r="B23" s="87">
        <v>100</v>
      </c>
    </row>
  </sheetData>
  <pageMargins left="0.7" right="0.7" top="0.75" bottom="0.75" header="0.3" footer="0.3"/>
  <legacyDrawing r:id="rId1"/>
  <controls>
    <control shapeId="5121" r:id="rId2" name="cmdGam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Title</vt:lpstr>
      <vt:lpstr>Game</vt:lpstr>
      <vt:lpstr>Hall of Fame</vt:lpstr>
      <vt:lpstr>Achievements</vt:lpstr>
      <vt:lpstr>Statistics</vt:lpstr>
      <vt:lpstr>ArenaArea</vt:lpstr>
      <vt:lpstr>rngPlayerHP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Arena.Xlsm</dc:title>
  <dc:creator/>
  <cp:lastModifiedBy/>
  <dcterms:created xsi:type="dcterms:W3CDTF">2006-09-16T00:00:00Z</dcterms:created>
  <dcterms:modified xsi:type="dcterms:W3CDTF">2013-05-14T15:06:55Z</dcterms:modified>
</cp:coreProperties>
</file>